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JETOS DESENVOLVIDOS\CÉU AZUL - PROJETOS DESENVOLVIDOS 2016\01 - PROJETO BOSQUE\"/>
    </mc:Choice>
  </mc:AlternateContent>
  <bookViews>
    <workbookView xWindow="240" yWindow="765" windowWidth="19320" windowHeight="931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26" i="1" l="1"/>
  <c r="H136" i="1"/>
  <c r="H138" i="1"/>
  <c r="H139" i="1" l="1"/>
  <c r="H140" i="1"/>
  <c r="H141" i="1"/>
  <c r="H142" i="1"/>
  <c r="H143" i="1"/>
  <c r="H137" i="1"/>
  <c r="H144" i="1" l="1"/>
  <c r="G138" i="1" l="1"/>
  <c r="G136" i="1"/>
  <c r="H132" i="1" l="1"/>
  <c r="H50" i="1" l="1"/>
  <c r="H52" i="1"/>
  <c r="H58" i="1" l="1"/>
  <c r="H59" i="1"/>
  <c r="H57" i="1"/>
  <c r="H69" i="1"/>
  <c r="H18" i="1"/>
  <c r="H20" i="1" l="1"/>
  <c r="H21" i="1"/>
  <c r="H22" i="1"/>
  <c r="H23" i="1"/>
  <c r="H24" i="1"/>
  <c r="H66" i="1" l="1"/>
  <c r="H39" i="1"/>
  <c r="H14" i="1" l="1"/>
  <c r="H15" i="1"/>
  <c r="H16" i="1"/>
  <c r="H17" i="1"/>
  <c r="G19" i="1"/>
  <c r="H13" i="1"/>
  <c r="H12" i="1"/>
  <c r="H135" i="1" l="1"/>
  <c r="H134" i="1"/>
  <c r="H133" i="1" l="1"/>
  <c r="G131" i="1" s="1"/>
  <c r="H9" i="1" l="1"/>
  <c r="H8" i="1"/>
  <c r="H87" i="1" l="1"/>
  <c r="H88" i="1"/>
  <c r="H91" i="1"/>
  <c r="H127" i="1"/>
  <c r="H125" i="1"/>
  <c r="H126" i="1"/>
  <c r="H82" i="1"/>
  <c r="H76" i="1"/>
  <c r="H37" i="1" l="1"/>
  <c r="H36" i="1"/>
  <c r="H11" i="1" l="1"/>
  <c r="G10" i="1" s="1"/>
  <c r="H7" i="1"/>
  <c r="H5" i="1"/>
  <c r="H86" i="1" l="1"/>
  <c r="H83" i="1"/>
  <c r="H130" i="1" l="1"/>
  <c r="H65" i="1" l="1"/>
  <c r="H28" i="1" l="1"/>
  <c r="H29" i="1"/>
  <c r="H6" i="1" l="1"/>
  <c r="G4" i="1" s="1"/>
  <c r="H121" i="1" l="1"/>
  <c r="H123" i="1"/>
  <c r="H122" i="1"/>
  <c r="H120" i="1"/>
  <c r="H124" i="1"/>
  <c r="H128" i="1"/>
  <c r="H119" i="1"/>
  <c r="H73" i="1"/>
  <c r="H74" i="1"/>
  <c r="H71" i="1"/>
  <c r="H72" i="1"/>
  <c r="H70" i="1"/>
  <c r="H27" i="1"/>
  <c r="H30" i="1"/>
  <c r="H32" i="1"/>
  <c r="H33" i="1"/>
  <c r="H34" i="1"/>
  <c r="H38" i="1"/>
  <c r="G35" i="1" s="1"/>
  <c r="H41" i="1"/>
  <c r="H42" i="1"/>
  <c r="H43" i="1"/>
  <c r="H44" i="1"/>
  <c r="H45" i="1"/>
  <c r="H46" i="1"/>
  <c r="H47" i="1"/>
  <c r="H48" i="1"/>
  <c r="H49" i="1"/>
  <c r="H51" i="1"/>
  <c r="H53" i="1"/>
  <c r="H54" i="1"/>
  <c r="H55" i="1"/>
  <c r="H56" i="1"/>
  <c r="H61" i="1"/>
  <c r="H62" i="1"/>
  <c r="H63" i="1"/>
  <c r="H64" i="1"/>
  <c r="H67" i="1"/>
  <c r="H75" i="1"/>
  <c r="H77" i="1"/>
  <c r="H78" i="1"/>
  <c r="H79" i="1"/>
  <c r="H80" i="1"/>
  <c r="H81" i="1"/>
  <c r="H84" i="1"/>
  <c r="H85" i="1"/>
  <c r="H89" i="1"/>
  <c r="H90" i="1"/>
  <c r="H92" i="1"/>
  <c r="H93" i="1"/>
  <c r="H94" i="1"/>
  <c r="H95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29" i="1"/>
  <c r="G40" i="1" l="1"/>
  <c r="G68" i="1"/>
  <c r="G96" i="1"/>
  <c r="G60" i="1"/>
  <c r="H145" i="1"/>
  <c r="G25" i="1"/>
  <c r="G31" i="1"/>
</calcChain>
</file>

<file path=xl/sharedStrings.xml><?xml version="1.0" encoding="utf-8"?>
<sst xmlns="http://schemas.openxmlformats.org/spreadsheetml/2006/main" count="528" uniqueCount="300">
  <si>
    <t>Nº</t>
  </si>
  <si>
    <t>ITEM</t>
  </si>
  <si>
    <t>DESCRIMINAÇÃO</t>
  </si>
  <si>
    <t>UNID.</t>
  </si>
  <si>
    <t>sinapi</t>
  </si>
  <si>
    <t>REFERENCIA</t>
  </si>
  <si>
    <t>74209/001</t>
  </si>
  <si>
    <t>74254/002</t>
  </si>
  <si>
    <t>73942/002</t>
  </si>
  <si>
    <t>74138/003</t>
  </si>
  <si>
    <t>73920/001</t>
  </si>
  <si>
    <t>MADEIRA</t>
  </si>
  <si>
    <t>PISO</t>
  </si>
  <si>
    <t>ARMACAO ACO CA-50, DIAM. 6,3 (1/4) À 12,5MM(1/2) - FORNECIMENTO/ CORTE(PERDA DE 10%) / DOBRA / COLOCAÇÃO</t>
  </si>
  <si>
    <t>73927/009</t>
  </si>
  <si>
    <t>73809/001</t>
  </si>
  <si>
    <t xml:space="preserve">PONTOS ELETRICOS </t>
  </si>
  <si>
    <t>74130/001</t>
  </si>
  <si>
    <t>74058/002</t>
  </si>
  <si>
    <t>74104/001</t>
  </si>
  <si>
    <t>PAREDE</t>
  </si>
  <si>
    <t>ALUMINIO</t>
  </si>
  <si>
    <t>QUADROS</t>
  </si>
  <si>
    <t>VALOR TOTAL COM BDI 30%</t>
  </si>
  <si>
    <t>TOTAL</t>
  </si>
  <si>
    <r>
      <t>CONTRAPISO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ARGAMASSA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TRACO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1:4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(CIMENTO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E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AREIA),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ESPESSURA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7CM,PREPARO MANUAL)</t>
    </r>
  </si>
  <si>
    <r>
      <t>REGULARIZACAO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PISO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ARGAMASSA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TRACO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1:3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(CIMENTO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AREIA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GROSSA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SEM PENEIRAR), ESPESSURA 2,0CM, PREPARO MECANICO</t>
    </r>
  </si>
  <si>
    <r>
      <t>CHAPISCO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PAREDES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INTERNAS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TRACO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1:4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(CIMENTO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AREIA),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ESPESSURA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0,5CM,PREPARO MECANICO</t>
    </r>
  </si>
  <si>
    <r>
      <t>PINTURA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LATEX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ACRILICA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AMBIENTES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INTERNOS,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DUAS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DEMAOS</t>
    </r>
  </si>
  <si>
    <r>
      <t>TOMADA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20A/127V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PADRÃO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BRASILEIRO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CX.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4"X2"</t>
    </r>
  </si>
  <si>
    <r>
      <t>PONTO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ENERGIA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TOMADA</t>
    </r>
  </si>
  <si>
    <r>
      <t>INTERRUPTOR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C/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TECLA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SIMPLES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CX.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4"X2"</t>
    </r>
  </si>
  <si>
    <r>
      <t>PONTO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ENERGIA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INTERRUPTOR</t>
    </r>
  </si>
  <si>
    <r>
      <rPr>
        <b/>
        <sz val="8"/>
        <color rgb="FF000000"/>
        <rFont val="Arial"/>
        <family val="2"/>
      </rPr>
      <t>EQUIPAMENTOS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LÓGICA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E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TELEFONIA</t>
    </r>
  </si>
  <si>
    <r>
      <t>PLACA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4X4"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UMA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TOMADA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LOGICA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TIPO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RJ45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CAT.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6</t>
    </r>
  </si>
  <si>
    <r>
      <t>PONTO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INSTALAÇÃO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LÓGICA</t>
    </r>
  </si>
  <si>
    <r>
      <t>PONTO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INSTALAÇÃO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TELEFONIA</t>
    </r>
  </si>
  <si>
    <r>
      <t>PLACA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SAÍDA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FIO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4"X4"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ANTENA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TV</t>
    </r>
  </si>
  <si>
    <r>
      <rPr>
        <b/>
        <sz val="8"/>
        <color rgb="FF000000"/>
        <rFont val="Arial"/>
        <family val="2"/>
      </rPr>
      <t>LOUÇAS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E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APARELHOS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SANITÁRIOS</t>
    </r>
  </si>
  <si>
    <r>
      <t>LAVATORIO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LOUCA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BRANCA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SUSPENSO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29,5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X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39,0CM,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PADRAO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POPULAR,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SIFAO PLASTICO TIPO COPO 1", VALVULA EM PLASTICO BRANCO 1" E CONJUNTO PARA FIXACAO</t>
    </r>
  </si>
  <si>
    <r>
      <t>PORTA-TOALHA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PAPEL</t>
    </r>
  </si>
  <si>
    <r>
      <t>BARRA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APOIO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DEFICIENTE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AÇO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INOX</t>
    </r>
  </si>
  <si>
    <r>
      <t>TORNEIRA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CROMADA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1/2"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LIMPEZA</t>
    </r>
  </si>
  <si>
    <r>
      <t>TORNEIRA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BOIA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REAL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3/4"</t>
    </r>
  </si>
  <si>
    <r>
      <t>LUVA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GALVANIZADO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3/4"</t>
    </r>
  </si>
  <si>
    <r>
      <t>REGISTRO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GAVETA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3/4"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BRUTO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LATAO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FORNEC.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INSTALACAO</t>
    </r>
  </si>
  <si>
    <r>
      <rPr>
        <b/>
        <sz val="8"/>
        <color rgb="FF000000"/>
        <rFont val="Arial"/>
        <family val="2"/>
      </rPr>
      <t>METAIS,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ACESSÓRIOS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E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EQUIPAMENTOS</t>
    </r>
  </si>
  <si>
    <r>
      <t>VALVULA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DESCARGA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1.1/2"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REGISTRO,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ACABAMENTO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METAL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CROMADO</t>
    </r>
  </si>
  <si>
    <r>
      <t>REGISTRO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GAVETA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3/4"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CANOPLA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ACABAMENTO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CROMADO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SIMPLES</t>
    </r>
  </si>
  <si>
    <r>
      <t>PONTO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AGUA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FRIA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3/4"</t>
    </r>
  </si>
  <si>
    <r>
      <t>PONTO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AGUA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FRIA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1/2"</t>
    </r>
  </si>
  <si>
    <r>
      <t>PONTO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ESGOTO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DN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50</t>
    </r>
  </si>
  <si>
    <r>
      <t>PONTO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ESGOTO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DN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100</t>
    </r>
  </si>
  <si>
    <t>QUANT.</t>
  </si>
  <si>
    <t>ARMACAO DE ACO CA-60 DIAM. 3,4 A 6,0MM - FORNECIMENTO / CORTE (C/PERDA DE 10%) /DOBRA / COLOCAÇÃO</t>
  </si>
  <si>
    <t>VALOR UNIT. c/ BDI 30%</t>
  </si>
  <si>
    <t>ALVENARIA EM TIJOLO CERAMICO FURADO 9X14X19CM, 1/2 VEZ (ESPESSURA 9 CM), ASSENTADO EM ARGAMASSA TRACO 1:4 (CIMENTO E AREIA MEDIA NAO PENEIRADA), PREPARO MANUAL, JUNTA 1 CM</t>
  </si>
  <si>
    <t>ELETRODUTO DE PVC FLEXIVEL CORRUGADO DN 25MM (1") FORNECIMENTO E INSTALACAO</t>
  </si>
  <si>
    <t>9.2</t>
  </si>
  <si>
    <t>9.3</t>
  </si>
  <si>
    <t>9.5</t>
  </si>
  <si>
    <t>9.6</t>
  </si>
  <si>
    <t>CABO DE COBRE ISOLADO PVC 450/750V 4MM2 RESISTENTE A CHAMA - FORNECIMENTO E INSTALACAO</t>
  </si>
  <si>
    <t>73860/9</t>
  </si>
  <si>
    <t>CABO DE COBRE ISOLADO PVC 450/750V 2,5MM2 RESISTENTE A CHAMA - FORNECIMENTO E INSTALACAO</t>
  </si>
  <si>
    <t>73860/8</t>
  </si>
  <si>
    <t>CABO DE COBRE ISOLADO PVC 450/750V 1,5MM2 RESISTENTE A CHAMA - FORNECIMENTO E INSTALACAO</t>
  </si>
  <si>
    <t>9.7</t>
  </si>
  <si>
    <t>73860/7</t>
  </si>
  <si>
    <t>TUBO PVC SOLDAVEL AGUA FRIA DN 50MM, INCLUSIVE CONEXOES - FORNECIMENTO E INSTALACAO</t>
  </si>
  <si>
    <t>TUBO PVC SOLDAVEL AGUA FRIA DN 25MM, INCLUSIVE CONEXOES - FORNECIMENTO E INSTALACAO</t>
  </si>
  <si>
    <t>EXTINTOR INCENDIO TP PO QUIMICO 4KG FORNECIMENTO E COLOCACAO</t>
  </si>
  <si>
    <t>TUBO PVC ESGOTO PREDIAL DN 50MM, INCLUSIVE CONEXOES - FORNECIMENTO E INSTALACAO</t>
  </si>
  <si>
    <t>DISJUNTOR TERMOMAGNETICO MONOPOLAR PADRAO NEMA (AMERICANO) 10 A 30A</t>
  </si>
  <si>
    <r>
      <t>RESERVATÓRIO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D'ÁGUA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FIBRA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CILÍNDRICO,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CAPACIDADE</t>
    </r>
    <r>
      <rPr>
        <sz val="8"/>
        <color theme="1"/>
        <rFont val="Arial"/>
        <family val="2"/>
      </rPr>
      <t xml:space="preserve"> 1</t>
    </r>
    <r>
      <rPr>
        <sz val="8"/>
        <color rgb="FF000000"/>
        <rFont val="Arial"/>
        <family val="2"/>
      </rPr>
      <t>000L</t>
    </r>
  </si>
  <si>
    <t>CAIXA SIFONADA PVC COM GRELHA</t>
  </si>
  <si>
    <r>
      <rPr>
        <b/>
        <sz val="8"/>
        <rFont val="Arial"/>
        <family val="2"/>
      </rPr>
      <t>PONTOS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DE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HIRAULICA E EXTINTORES</t>
    </r>
  </si>
  <si>
    <t>TUBO  PVC  ESGOTO  /  ÁGUAS  PLUVIAIS  PREDIAL  DN  100MM  -  FORNECIMENTO  E INSTALACAO</t>
  </si>
  <si>
    <t>TUBO PVC ESGOTO PREDIAL DN 100MM, INCLUSIVE CONEXOES - FORNECIMENTO E INSTALACAO</t>
  </si>
  <si>
    <t>EXTINTOR INCENDIO TP ÁGUA PRESSURIZADA 10 LTS FORNECIMENTO E COLOCACAO</t>
  </si>
  <si>
    <t>73775/002</t>
  </si>
  <si>
    <t xml:space="preserve">ENTRADA DE AGUA, EM CAVALETE PADRÃO SANEPAR, 3M3/H </t>
  </si>
  <si>
    <t>4.4</t>
  </si>
  <si>
    <t>4.5</t>
  </si>
  <si>
    <t>4.6</t>
  </si>
  <si>
    <t>4.1</t>
  </si>
  <si>
    <t>SOLEIRA EM GRANITO LARGURA 15CM SOBRE ARGAMASSA TRACO 1:4 (CIMENTO E AREIA)</t>
  </si>
  <si>
    <t>PEITORIL EM GRANITO LARGURA 15CM SOBRE ARGAMASSA TRACO 1:4 (CIMENTO E AREIA)</t>
  </si>
  <si>
    <t>7.1</t>
  </si>
  <si>
    <t>7.2</t>
  </si>
  <si>
    <t>7.3</t>
  </si>
  <si>
    <t>7.4</t>
  </si>
  <si>
    <t>7.5</t>
  </si>
  <si>
    <t>7.6</t>
  </si>
  <si>
    <t>8.1</t>
  </si>
  <si>
    <t>8.2</t>
  </si>
  <si>
    <t>QUADRO DE DISTRIBUICAO DE ENERGIA DE EMBUTIR, EM CHAPA METALICA, PARA 18 DISJUNTORES TERMOMAGNETICOS MONOPOLARES, COM BARRAMENTO TRIFASICO E NEUTRO, FORNECIMENTO E INSTALACAO</t>
  </si>
  <si>
    <t>74131/4</t>
  </si>
  <si>
    <r>
      <t>PORTA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PAPEL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HIGIÊNICO, METAL INSTALADO</t>
    </r>
  </si>
  <si>
    <r>
      <t>PORTA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SABONETE</t>
    </r>
    <r>
      <rPr>
        <sz val="8"/>
        <color theme="1"/>
        <rFont val="Arial"/>
        <family val="2"/>
      </rPr>
      <t xml:space="preserve"> </t>
    </r>
  </si>
  <si>
    <r>
      <t>TORNEIRA</t>
    </r>
    <r>
      <rPr>
        <sz val="8"/>
        <color theme="1"/>
        <rFont val="Arial"/>
        <family val="2"/>
      </rPr>
      <t xml:space="preserve"> DE PRESSÃO </t>
    </r>
    <r>
      <rPr>
        <sz val="8"/>
        <color rgb="FF000000"/>
        <rFont val="Arial"/>
        <family val="2"/>
      </rPr>
      <t>CROMADA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1/2"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OU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3/4"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LAVATORIO,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ENGATE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FLEXIVEL METÁLICO 1/2"X30CM</t>
    </r>
  </si>
  <si>
    <t>LUMINÁRIA DE EMERGENCIA, INCLUSIVE INSTALAÇÃO</t>
  </si>
  <si>
    <t>1.1</t>
  </si>
  <si>
    <t>1.3</t>
  </si>
  <si>
    <t>1.4</t>
  </si>
  <si>
    <t>1.5</t>
  </si>
  <si>
    <t>2.1</t>
  </si>
  <si>
    <t>3.1</t>
  </si>
  <si>
    <t>5.1</t>
  </si>
  <si>
    <t>7.9</t>
  </si>
  <si>
    <t>7.10</t>
  </si>
  <si>
    <t>7.11</t>
  </si>
  <si>
    <t>7.12</t>
  </si>
  <si>
    <t>7.13</t>
  </si>
  <si>
    <t>9.1</t>
  </si>
  <si>
    <t>9.8</t>
  </si>
  <si>
    <t>9.9</t>
  </si>
  <si>
    <t>9.10</t>
  </si>
  <si>
    <t>9.16</t>
  </si>
  <si>
    <t>9.17</t>
  </si>
  <si>
    <t>9.18</t>
  </si>
  <si>
    <t>9.19</t>
  </si>
  <si>
    <t>9.21</t>
  </si>
  <si>
    <t>9.22</t>
  </si>
  <si>
    <t>9.24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</si>
  <si>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</si>
  <si>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</si>
  <si>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</si>
  <si>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</si>
  <si>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</si>
  <si>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</si>
  <si>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</si>
  <si>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</si>
  <si>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</si>
  <si>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</si>
  <si>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</si>
  <si>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</si>
  <si>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</si>
  <si>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</si>
  <si>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</si>
  <si>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</si>
  <si>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</si>
  <si>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</si>
  <si>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</si>
  <si>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</si>
  <si>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</si>
  <si>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</si>
  <si>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</si>
  <si>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</si>
  <si>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</si>
  <si>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</si>
  <si>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</si>
  <si>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</si>
  <si>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</si>
  <si>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</si>
  <si>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11.1</t>
  </si>
  <si>
    <t>5.2</t>
  </si>
  <si>
    <r>
      <t>TOMADA</t>
    </r>
    <r>
      <rPr>
        <sz val="8"/>
        <color theme="1"/>
        <rFont val="Arial"/>
        <family val="2"/>
      </rPr>
      <t xml:space="preserve"> PARA AR COND. </t>
    </r>
    <r>
      <rPr>
        <sz val="8"/>
        <color rgb="FF000000"/>
        <rFont val="Arial"/>
        <family val="2"/>
      </rPr>
      <t>20A/220V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PADRÃO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BRASILEIRO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CX.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4"X2" </t>
    </r>
  </si>
  <si>
    <t>2.2</t>
  </si>
  <si>
    <t xml:space="preserve">ANDAIME DE MADEIRA PARA ALVENARIA E REVESTIMENTO </t>
  </si>
  <si>
    <r>
      <t>REVESTIMENTO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CERÂMICO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20X20CM,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ASSENTADA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ARGAMASSA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COLANTE,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COM REJUNTAMENTO </t>
    </r>
  </si>
  <si>
    <r>
      <t>EMBOCO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PAULISTA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(MASSA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UNICA)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PAREDE EXTERNA E INTERNAS,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TRACO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1:2:8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(CIMENTO,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CAL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AREIA),PREPARO MECANICO - ESP 2CM</t>
    </r>
  </si>
  <si>
    <t>PORTA DE MADEIRA COMPENSADA LISA PARA PINTURA, 80X210X3,5CM, INCLUSO ADUELA 2A, ALIZAR 2A E DOBRADICAS, FECHADURA METÁLICA INTERNA</t>
  </si>
  <si>
    <t xml:space="preserve">CONCRETO USINADO BOMBEADO FCK=20MPA, INCLUSIVE COLOCAÇÃO, ESPALHAMENTO E ACABAMNETO </t>
  </si>
  <si>
    <t>PISO CERAMICO ANTI-DERRAPANTE DE 40X40CM, ASSENTADA COM ARGAMASSA COLANTE,COM REJUNTAMENTO.</t>
  </si>
  <si>
    <t>PLACA DE SINALIZAÇÃO DE ROTA DE FUGA E SAÍDA, PADRÃO BOMBEIROS, FOTOLUMINESCENTE</t>
  </si>
  <si>
    <t>PLACA DE SINALIZAÇÃO DE EXTINTOR E DEMARCAÇÃO DE PISO (vermelho/amarelo)</t>
  </si>
  <si>
    <t>ELETRODUTO DE PVC FLEXIVEL CORRUGADO DN 20MM (3/4") FORNECIMENTO E INSTALACAO</t>
  </si>
  <si>
    <t>FIO DE COBRE ISOLADO PARALELO OU TORCIDO 2 X 1,5MM2</t>
  </si>
  <si>
    <r>
      <t>CAIXA</t>
    </r>
    <r>
      <rPr>
        <sz val="8"/>
        <color theme="1"/>
        <rFont val="Arial"/>
        <family val="2"/>
      </rPr>
      <t xml:space="preserve"> DE PASSAGEM 4X4"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EMBUTIR</t>
    </r>
  </si>
  <si>
    <t>9.14</t>
  </si>
  <si>
    <t>9.15</t>
  </si>
  <si>
    <r>
      <t>VASO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SANITARIO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SIFONADO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LOUÇA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BRANCA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PADRAO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PNE,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CONJUNTO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PARA FIXAÇAO PARA VASO SANITÁRIO COM PARAFUSO, ARRUELA E BUCHA, INCL ASSENTO DE PLASTICO MACIO.</t>
    </r>
  </si>
  <si>
    <t>74210/001</t>
  </si>
  <si>
    <r>
      <t>PONTO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ENERGIA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theme="1"/>
        <rFont val="Arial"/>
        <family val="2"/>
      </rPr>
      <t xml:space="preserve"> TOMADA DE AR COND. (220V)</t>
    </r>
  </si>
  <si>
    <t>73859/002</t>
  </si>
  <si>
    <t>CAPINA E LIMPEZA MANUAL DE TERRENO</t>
  </si>
  <si>
    <t>11.2</t>
  </si>
  <si>
    <t>11.3</t>
  </si>
  <si>
    <r>
      <t>PLACA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OBRA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CHAPA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GALVANIZADO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PADRÃO</t>
    </r>
    <r>
      <rPr>
        <sz val="8"/>
        <color theme="1"/>
        <rFont val="Arial"/>
        <family val="2"/>
      </rPr>
      <t xml:space="preserve"> DA MUNICIPALIDADE DE CÉU AZUL E ITAIPU BINACIONAL </t>
    </r>
    <r>
      <rPr>
        <sz val="8"/>
        <color rgb="FF000000"/>
        <rFont val="Arial"/>
        <family val="2"/>
      </rPr>
      <t>-3,00X1,50M</t>
    </r>
  </si>
  <si>
    <t>ENTRADA DE ENERGIA ELÉTRICA PROVISÓRIO DE 3X70A, POSTE PADRÃO DA COPEL,  ENTRADA AÉREA E SAÍDA SUBTERRÂNEA, MEDIÇÃO EM POSTE.</t>
  </si>
  <si>
    <r>
      <t>BARRACAO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OBRA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CHAPA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MADEIRA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COMPENSADA</t>
    </r>
    <r>
      <rPr>
        <sz val="8"/>
        <color theme="1"/>
        <rFont val="Arial"/>
        <family val="2"/>
      </rPr>
      <t xml:space="preserve">  </t>
    </r>
    <r>
      <rPr>
        <sz val="8"/>
        <color rgb="FF000000"/>
        <rFont val="Arial"/>
        <family val="2"/>
      </rPr>
      <t>COM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BANHEIRO, COBERTURA EM FIBROCIMENTO 4MM, INCLUSO INSTALAÇÕES HIDROSANITÁRIAS E ELETRICAS (2,50MX11M)</t>
    </r>
  </si>
  <si>
    <t>RETIRADA DE FORRO DE MADEIRA TABUAS</t>
  </si>
  <si>
    <t>DEMOLIÇÃO DE ENTARUGAMENTO DE FORRO</t>
  </si>
  <si>
    <t>2.3</t>
  </si>
  <si>
    <t>RETIRADA DE TELHAS CERÂMICAS OU DE VIDRO</t>
  </si>
  <si>
    <t>2.4</t>
  </si>
  <si>
    <t>2.5</t>
  </si>
  <si>
    <t>2.6</t>
  </si>
  <si>
    <t>RETIRADA DE ESQUADRIAS METÁLICAS</t>
  </si>
  <si>
    <t>2.7</t>
  </si>
  <si>
    <t>74007/002</t>
  </si>
  <si>
    <t>FORMA DE TÁBUA DE MADEIRA 3A P/ PEÇAS DE CONCRETO ARMAD. REAPR. 2X INCLUSO MONTAGEM E DESMONTAGEM</t>
  </si>
  <si>
    <t>RUFOS, CONTRA-RUFOS, AGUA-FURTADA EM CHAPA DE ACO GALVANIZADO 24, CORTE MÍNIMO DE 55CM.</t>
  </si>
  <si>
    <t>73938/003</t>
  </si>
  <si>
    <t>DIVISÓARIA NAVAL COM VIDRO E=5MM, COM ACESSÓRIO DE FIXAÇÃO E VIDRO INTERMEDIÁRIO, INCLUSIVE PORTA E INSTALAÇÃO (ver detalhe de desenho)</t>
  </si>
  <si>
    <t>4.2</t>
  </si>
  <si>
    <t>4.3</t>
  </si>
  <si>
    <t>1.2</t>
  </si>
  <si>
    <t>5.3</t>
  </si>
  <si>
    <t>FORRO DE PVC L=20CM, INCLUSIVE ENTARUGAMENTO DE MADEIRA A CADA 40CM, FIXAÇÃO COM PARAFUSO PARA FORRO.</t>
  </si>
  <si>
    <t>COBERTURA EM TELHA CERÂMICA, TIPO FRANCESA OU MARSELHA. (considerando inclinação e beiral)</t>
  </si>
  <si>
    <t>TABEIRA DE MADEIRA DE LEI DE 1ª, 2,50CMX30,0CM, PARA BEIRAL DE TELHADO</t>
  </si>
  <si>
    <t>JANELA BASCULANTE DE ALUMINIO, INCLUSO GUARNIÇÃO E VIDRO LISO TEMPERADO 5MM.</t>
  </si>
  <si>
    <t>PORTA DE CORRER EM ALUMINIO, 4 FOLHAS PARA VIDRO, COM BANDEIRA, INCLUSO GUARNICAO E VIDRO LISO INCOLOR 5MM.</t>
  </si>
  <si>
    <t>REMOÇÃO DE PINTURA PVA/ACRÍLICA (jato de agua e material abrasivo)</t>
  </si>
  <si>
    <t>ELETRODUTO DE PVC FLEXIVEL CORRUGADO DN 32MM (1.1/4") FORNECIMENTO E INSTALACAO</t>
  </si>
  <si>
    <t>PADRÃO DE ENTRADA DE ENERGIA PADRÃO COPEL TRIFÁSICO DE 70A, E ENTRADA TELEFÔNICA, ENTRADA AÉREA E SAÍDA SUBTERRÂNEA, INCLUSO MURO EM ALVENARIA, E CAIXA DE PASSAGEM.</t>
  </si>
  <si>
    <t>74094/001</t>
  </si>
  <si>
    <t xml:space="preserve">LUMINÁRIA TIPO "SPOT" DE TETO COM LÂMPADA DE 25W COMPACTA, FORNECIMENTO E INSTALAÇÃO </t>
  </si>
  <si>
    <t>DEMOLIÇÃO DE PISO EM LADRILHO COM ARGAMASSA (piso interno e externo)</t>
  </si>
  <si>
    <t>ESTACA A TRADO (BROCA) DIAMETRO = 25 CM, EM CONCRETO MOLDADO IN LOCO, 15 MPA, SEM ARMACAO.</t>
  </si>
  <si>
    <t>74007/001</t>
  </si>
  <si>
    <t>FORMA DE MADEIRA COMUM PARA FUNDACOES</t>
  </si>
  <si>
    <t>REMOÇÃO DE AZULEJO E SUBSTRATO DE ADERENCIA EM ARGAMASSA</t>
  </si>
  <si>
    <t>QUADRO DE DISTRIBUICAO PARA TELEFONE N.2, 20X20X12CM EM CHAPA METALICA, DE EMBUTIR, SEM ACESSORIOS, PADRAO TELEBRAS, FORNECIMENTO E INSTALACAO</t>
  </si>
  <si>
    <t>2.8</t>
  </si>
  <si>
    <t>6.1</t>
  </si>
  <si>
    <t>6.2</t>
  </si>
  <si>
    <t>6.3</t>
  </si>
  <si>
    <t>6.4</t>
  </si>
  <si>
    <t>7.8</t>
  </si>
  <si>
    <r>
      <t>CHAPISCO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PAREDES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EXTERNAS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TRACO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1:3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(CIMENTO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AREIA),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ESPESSURA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0,5CM,PREPARO MECANICO</t>
    </r>
  </si>
  <si>
    <t>LIMPEZA E RESTAURO DA ALVENARIA APARENTE</t>
  </si>
  <si>
    <t>7.14</t>
  </si>
  <si>
    <t>PINTURA LATEX ACRILICA, PAREDES EXTERNA,TRES DEMAOS</t>
  </si>
  <si>
    <t>7.15</t>
  </si>
  <si>
    <t>VERNIZ POLIURETANO BRILHANTE EM CONCRETO OU TIJOLO,COM TRES DEMÃOS</t>
  </si>
  <si>
    <t>7.7</t>
  </si>
  <si>
    <t>7.16</t>
  </si>
  <si>
    <t>7.17</t>
  </si>
  <si>
    <t>VERNIZ SINTÉTICO EM MADEIRA, DUAS DEMÃOS</t>
  </si>
  <si>
    <t>9.4</t>
  </si>
  <si>
    <t>9.11</t>
  </si>
  <si>
    <t>9.12</t>
  </si>
  <si>
    <t>9.13</t>
  </si>
  <si>
    <t>9.20</t>
  </si>
  <si>
    <t>9.23</t>
  </si>
  <si>
    <t>PLACA DE SINALIZAÇÃO DE CAPACIDADE DE PÚBLICO. (35X50)CM</t>
  </si>
  <si>
    <t>CAIXA  DE GORDURA E INSPEÇÃO  EM  ALVENARIA  DE  TIJOLO  MACIÇO  50X50X50CM, REVESTIDA INTERNAMENTO COM BARRA LISA (CIMENTO E AREIA, TRAÇO 1:4) E=2,0CM, COM TAMPA PRÉ-MOLDADA DE CONCRETO E FUNDO DE CONCRETO 15MPA TIPO C - ESCAVAÇÃO E CONFECÇÃO - ÁGUAS PLUVIAIS E ESGOTO</t>
  </si>
  <si>
    <t>MURETA DE PROTEÇÃO DA CALÇADA EM ALVENARIA COM REVESTIMENTO (chapisco e emboço)</t>
  </si>
  <si>
    <t>GRELHA EM VERGALHÃO DE AÇO DE (650CMX35CM)</t>
  </si>
  <si>
    <t>LIMPEZA FINAL DA OBRA, RETIRADA E TRANSPORTE DE ENTULHO DMT&lt;3000M</t>
  </si>
  <si>
    <r>
      <t>PORTA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MADEIRA</t>
    </r>
    <r>
      <rPr>
        <sz val="8"/>
        <color theme="1"/>
        <rFont val="Arial"/>
        <family val="2"/>
      </rPr>
      <t xml:space="preserve">  ALMOFADADA </t>
    </r>
    <r>
      <rPr>
        <sz val="8"/>
        <color rgb="FF000000"/>
        <rFont val="Arial"/>
        <family val="2"/>
      </rPr>
      <t>PARA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PINTURA,</t>
    </r>
    <r>
      <rPr>
        <sz val="8"/>
        <color theme="1"/>
        <rFont val="Arial"/>
        <family val="2"/>
      </rPr>
      <t xml:space="preserve"> 0,90</t>
    </r>
    <r>
      <rPr>
        <sz val="8"/>
        <color rgb="FF000000"/>
        <rFont val="Arial"/>
        <family val="2"/>
      </rPr>
      <t>X2,10M,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INCLUSO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ADUELA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1A, ALIZAR 1A E DOBRADICA, FECHADURA METÁLICA, COMPLETA</t>
    </r>
  </si>
  <si>
    <t>GUARDA CORPO EM TUBO METÁLICO 1 1/2"</t>
  </si>
  <si>
    <t>11.4</t>
  </si>
  <si>
    <r>
      <t xml:space="preserve">JANELA DE CORRER EM ALUMINIO, FOLHAS PARA VIDRO, COM BANDEIRA, INCLUSO </t>
    </r>
    <r>
      <rPr>
        <i/>
        <sz val="8"/>
        <rFont val="Arial"/>
        <family val="2"/>
      </rPr>
      <t>GUARNICAO</t>
    </r>
    <r>
      <rPr>
        <sz val="8"/>
        <rFont val="Arial"/>
        <family val="2"/>
      </rPr>
      <t xml:space="preserve"> E VIDRO LISO INCOLOR TEMPERADO DE 5MM.</t>
    </r>
  </si>
  <si>
    <t>sinapi 10/2015</t>
  </si>
  <si>
    <t>composição</t>
  </si>
  <si>
    <t>74156/002</t>
  </si>
  <si>
    <t>74111/001</t>
  </si>
  <si>
    <t>RODAPÉ CERAMICO H=7CM, ASSENTADA COM ARGAMASSA COLANTE, COM REJUNTAMENTO.</t>
  </si>
  <si>
    <r>
      <t>EMASSAMENTO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C/ MASSA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ACRÍLICA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AMBIENTES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INTERNOS/EXTERNOS,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DUAS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DEMÃOS</t>
    </r>
  </si>
  <si>
    <t>74067/002</t>
  </si>
  <si>
    <t>73775/001</t>
  </si>
  <si>
    <t>DESMOTAGEM, MONTAGEM E REFORÇO DE ESTRUTURA DE MADEIRA COM TESOURA PARA TELHAS CERÂMICAS OU DE VIDRO.</t>
  </si>
  <si>
    <t>RECUPERAÇÃO DE NASCENTE - INCLUSIVE MATERIAIS E MÃO DE OBRA</t>
  </si>
  <si>
    <t>12.1</t>
  </si>
  <si>
    <t>13.1</t>
  </si>
  <si>
    <t>RETIRADA DE ESTRUTURA DE MADEIRA COM TESOURAS PARA TELHAS CERÂMICAS OU DE VIDRO</t>
  </si>
  <si>
    <t>m</t>
  </si>
  <si>
    <t>13.2</t>
  </si>
  <si>
    <t>13.3</t>
  </si>
  <si>
    <t>DEMOLIÇÃO DE ALVENARIA DE ELEMENTOS CERÂMICOS VAZADOS</t>
  </si>
  <si>
    <t>13.4</t>
  </si>
  <si>
    <t>ESTRUTURA DE MADEIRA DE LEI, PRIMEIRA QUALIDADE, SERRADA PARA TELHAS CERÂMICAS</t>
  </si>
  <si>
    <t>73806/001</t>
  </si>
  <si>
    <t>LIMPEZA DE SUPERFICIES COM JATO DE ALTA PRESSÃO DE AR E ÁGUA</t>
  </si>
  <si>
    <t>m²</t>
  </si>
  <si>
    <r>
      <t>m</t>
    </r>
    <r>
      <rPr>
        <sz val="8"/>
        <color rgb="FF000000"/>
        <rFont val="Calibri"/>
        <family val="2"/>
      </rPr>
      <t>²</t>
    </r>
  </si>
  <si>
    <r>
      <t>m</t>
    </r>
    <r>
      <rPr>
        <sz val="8"/>
        <color rgb="FF000000"/>
        <rFont val="Calibri"/>
        <family val="2"/>
      </rPr>
      <t>³</t>
    </r>
  </si>
  <si>
    <t>Kg</t>
  </si>
  <si>
    <r>
      <t>m</t>
    </r>
    <r>
      <rPr>
        <sz val="8"/>
        <rFont val="Calibri"/>
        <family val="2"/>
      </rPr>
      <t>³</t>
    </r>
  </si>
  <si>
    <r>
      <t>m</t>
    </r>
    <r>
      <rPr>
        <sz val="8"/>
        <color theme="1"/>
        <rFont val="Calibri"/>
        <family val="2"/>
      </rPr>
      <t>²</t>
    </r>
  </si>
  <si>
    <t>pt</t>
  </si>
  <si>
    <t>un.</t>
  </si>
  <si>
    <r>
      <t>m</t>
    </r>
    <r>
      <rPr>
        <sz val="8"/>
        <color theme="1"/>
        <rFont val="Calibri"/>
        <family val="2"/>
      </rPr>
      <t>³</t>
    </r>
  </si>
  <si>
    <t>13.5</t>
  </si>
  <si>
    <t>Toda a empresa participante da licitação devera ter conhecimento antecipadamente da planilha orçamentária, memorial descritivo e do cronograma físico financeiro anteriormente a visita técnica para que nesta visita seja questionado as duvidas que possam surgir para a execução da obra.</t>
  </si>
  <si>
    <t>É de fundamental importancia a leitura do memorial descritivo para o entendimento pleno da planilha orçamentária.</t>
  </si>
  <si>
    <t>OBSERVAÇÕES IMPORTANTES</t>
  </si>
  <si>
    <t>SERVIÇOS INICIAIS (Contrapartida 50% Município + 50% ITAIPU)</t>
  </si>
  <si>
    <t xml:space="preserve">DEMOLIÇÕES E RETIRADAS (Contrapartida 50% Município + 50% ITAIPU) </t>
  </si>
  <si>
    <t>FUNDAÇÃO (Contrapartida 50% Município + 50% ITAIPU)</t>
  </si>
  <si>
    <t>VIGA DE COBERTURA - AUMENTO DO PÉ DIREITO</t>
  </si>
  <si>
    <t xml:space="preserve"> ESTRUTURA (Contrapartida 50% Município + 50% ITAIPU)</t>
  </si>
  <si>
    <t>ALVENARIA E DIVISÓRIA (Contrapartida 50% Município + 50% ITAIPU)</t>
  </si>
  <si>
    <t>COBERTURA E FORRO (Contrapartida 50% Município + 50% ITAIPU)</t>
  </si>
  <si>
    <r>
      <rPr>
        <b/>
        <sz val="8"/>
        <color rgb="FF000000"/>
        <rFont val="Arial"/>
        <family val="2"/>
      </rPr>
      <t>REVESTIMENTO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-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PISO/</t>
    </r>
    <r>
      <rPr>
        <b/>
        <sz val="8"/>
        <color rgb="FF000000"/>
        <rFont val="Arial"/>
        <family val="2"/>
      </rPr>
      <t>PAREDE (Contrapartida 50% Município + 50% ITAIPU)</t>
    </r>
  </si>
  <si>
    <t>ESQUARIAS (Contrapartida 50% Município + 50% ITAIPU)</t>
  </si>
  <si>
    <t>8.3</t>
  </si>
  <si>
    <t>8.4</t>
  </si>
  <si>
    <t>8.5</t>
  </si>
  <si>
    <r>
      <rPr>
        <b/>
        <sz val="8"/>
        <color rgb="FF000000"/>
        <rFont val="Arial"/>
        <family val="2"/>
      </rPr>
      <t>INSTALAÇÕES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ELETRICAS (Contrapartida 50% Município + 50% ITAIPU)</t>
    </r>
  </si>
  <si>
    <t>RECUPERAÇÃO DE NASCENTES (Contrapartida 50% Município + 50% ITAIPU)</t>
  </si>
  <si>
    <t>REFORMA DE KIOSQUE (Contrapartida 50% Município + 50% ITAIPU)</t>
  </si>
  <si>
    <t xml:space="preserve">SERVIÇOS COMPLEMENTARES </t>
  </si>
  <si>
    <r>
      <rPr>
        <b/>
        <sz val="8"/>
        <color rgb="FF000000"/>
        <rFont val="Arial"/>
        <family val="2"/>
      </rPr>
      <t>INSTALAÇÕES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HIDAULICAS (Contrapartida 50% Município + 50% ITAIPU)</t>
    </r>
  </si>
  <si>
    <r>
      <rPr>
        <b/>
        <sz val="8"/>
        <color rgb="FF000000"/>
        <rFont val="Arial"/>
        <family val="2"/>
      </rPr>
      <t>REDE</t>
    </r>
    <r>
      <rPr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EXTERNA (Contrapartida 50% Município + 50% ITAIPU)</t>
    </r>
  </si>
  <si>
    <t>PLANILHA ORÇAMENTARIA  DA REFORMA DA EDIFICAÇÃO DO BOSQUE PARA A INSTALAÇÃO DA SECRETARIA DE MEIO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</si>
</sst>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_ "/>
    <numFmt numFmtId="166" formatCode="0.0_ "/>
    <numFmt numFmtId="167" formatCode="_-[$R$-416]\ * #,##0.00_-;\-[$R$-416]\ * #,##0.00_-;_-[$R$-416]\ 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color theme="3" tint="0.59999389629810485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i/>
      <sz val="8"/>
      <name val="Arial"/>
      <family val="2"/>
    </font>
    <font>
      <sz val="8"/>
      <color rgb="FF000000"/>
      <name val="Arial"/>
    </font>
    <font>
      <sz val="8"/>
      <color theme="1"/>
      <name val="Arial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center"/>
    </xf>
    <xf numFmtId="0" fontId="13" fillId="0" borderId="0"/>
    <xf numFmtId="164" fontId="13" fillId="0" borderId="0" applyFont="0" applyFill="0" applyBorder="0" applyAlignment="0" applyProtection="0"/>
  </cellStyleXfs>
  <cellXfs count="100">
    <xf numFmtId="0" fontId="0" fillId="0" borderId="0" xfId="0"/>
    <xf numFmtId="43" fontId="0" fillId="0" borderId="0" xfId="1" applyFont="1"/>
    <xf numFmtId="0" fontId="2" fillId="0" borderId="0" xfId="0" applyFont="1"/>
    <xf numFmtId="0" fontId="7" fillId="0" borderId="5" xfId="0" applyFont="1" applyBorder="1"/>
    <xf numFmtId="43" fontId="7" fillId="0" borderId="3" xfId="1" applyFont="1" applyBorder="1"/>
    <xf numFmtId="0" fontId="4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43" fontId="7" fillId="0" borderId="4" xfId="1" applyFont="1" applyBorder="1" applyAlignment="1">
      <alignment wrapText="1"/>
    </xf>
    <xf numFmtId="0" fontId="0" fillId="0" borderId="2" xfId="0" applyBorder="1"/>
    <xf numFmtId="0" fontId="10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14" fillId="0" borderId="0" xfId="0" applyFont="1"/>
    <xf numFmtId="0" fontId="9" fillId="3" borderId="1" xfId="4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3" applyFont="1" applyFill="1" applyBorder="1" applyAlignment="1">
      <alignment horizontal="center" vertical="center" wrapText="1"/>
    </xf>
    <xf numFmtId="166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 wrapText="1"/>
    </xf>
    <xf numFmtId="2" fontId="6" fillId="3" borderId="1" xfId="3" applyNumberFormat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vertical="center" wrapText="1"/>
    </xf>
    <xf numFmtId="0" fontId="6" fillId="3" borderId="1" xfId="3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6" fillId="3" borderId="1" xfId="3" applyFont="1" applyFill="1" applyBorder="1" applyAlignment="1">
      <alignment horizontal="right" vertical="center" wrapText="1"/>
    </xf>
    <xf numFmtId="43" fontId="7" fillId="3" borderId="1" xfId="1" applyFont="1" applyFill="1" applyBorder="1" applyAlignment="1">
      <alignment horizontal="right" vertical="center" wrapText="1"/>
    </xf>
    <xf numFmtId="2" fontId="6" fillId="3" borderId="1" xfId="3" applyNumberFormat="1" applyFont="1" applyFill="1" applyBorder="1" applyAlignment="1">
      <alignment horizontal="right" vertical="center" wrapText="1"/>
    </xf>
    <xf numFmtId="2" fontId="9" fillId="3" borderId="1" xfId="3" applyNumberFormat="1" applyFont="1" applyFill="1" applyBorder="1" applyAlignment="1">
      <alignment horizontal="center" vertical="center" wrapText="1"/>
    </xf>
    <xf numFmtId="2" fontId="9" fillId="3" borderId="1" xfId="3" applyNumberFormat="1" applyFont="1" applyFill="1" applyBorder="1" applyAlignment="1">
      <alignment horizontal="right" vertical="center" wrapText="1"/>
    </xf>
    <xf numFmtId="0" fontId="9" fillId="3" borderId="1" xfId="3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right" vertical="center" wrapText="1"/>
    </xf>
    <xf numFmtId="43" fontId="9" fillId="3" borderId="1" xfId="1" applyFont="1" applyFill="1" applyBorder="1" applyAlignment="1">
      <alignment horizontal="right" vertical="center" wrapText="1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left" vertical="center" wrapText="1"/>
    </xf>
    <xf numFmtId="43" fontId="6" fillId="2" borderId="1" xfId="1" applyFont="1" applyFill="1" applyBorder="1" applyAlignment="1">
      <alignment horizontal="left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166" fontId="9" fillId="3" borderId="1" xfId="3" applyNumberFormat="1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vertical="center" wrapText="1"/>
    </xf>
    <xf numFmtId="165" fontId="9" fillId="3" borderId="1" xfId="3" applyNumberFormat="1" applyFont="1" applyFill="1" applyBorder="1" applyAlignment="1">
      <alignment horizontal="center" vertical="center" wrapText="1"/>
    </xf>
    <xf numFmtId="165" fontId="6" fillId="3" borderId="1" xfId="3" applyNumberFormat="1" applyFont="1" applyFill="1" applyBorder="1" applyAlignment="1">
      <alignment horizontal="center" vertical="center" wrapText="1"/>
    </xf>
    <xf numFmtId="43" fontId="12" fillId="5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 wrapText="1"/>
    </xf>
    <xf numFmtId="43" fontId="7" fillId="2" borderId="1" xfId="1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167" fontId="8" fillId="0" borderId="3" xfId="0" applyNumberFormat="1" applyFont="1" applyBorder="1" applyAlignment="1">
      <alignment horizontal="center" vertical="center" wrapText="1"/>
    </xf>
    <xf numFmtId="44" fontId="8" fillId="4" borderId="3" xfId="2" applyFont="1" applyFill="1" applyBorder="1" applyAlignment="1">
      <alignment vertical="center" wrapText="1"/>
    </xf>
    <xf numFmtId="2" fontId="6" fillId="3" borderId="1" xfId="3" applyNumberFormat="1" applyFont="1" applyFill="1" applyBorder="1" applyAlignment="1">
      <alignment vertical="center" wrapText="1"/>
    </xf>
    <xf numFmtId="2" fontId="9" fillId="3" borderId="1" xfId="3" applyNumberFormat="1" applyFont="1" applyFill="1" applyBorder="1" applyAlignment="1">
      <alignment vertical="center" wrapText="1"/>
    </xf>
    <xf numFmtId="0" fontId="6" fillId="3" borderId="1" xfId="3" applyFont="1" applyFill="1" applyBorder="1" applyAlignment="1">
      <alignment vertical="center" wrapText="1"/>
    </xf>
    <xf numFmtId="0" fontId="9" fillId="3" borderId="1" xfId="3" applyFont="1" applyFill="1" applyBorder="1" applyAlignment="1">
      <alignment vertical="center" wrapText="1"/>
    </xf>
    <xf numFmtId="4" fontId="6" fillId="3" borderId="1" xfId="3" applyNumberFormat="1" applyFont="1" applyFill="1" applyBorder="1" applyAlignment="1">
      <alignment horizontal="right" vertical="center" wrapText="1"/>
    </xf>
    <xf numFmtId="165" fontId="6" fillId="3" borderId="1" xfId="3" quotePrefix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right" vertical="center" wrapText="1"/>
    </xf>
    <xf numFmtId="0" fontId="16" fillId="3" borderId="1" xfId="3" applyFont="1" applyFill="1" applyBorder="1" applyAlignment="1">
      <alignment horizontal="center" vertical="center" wrapText="1"/>
    </xf>
    <xf numFmtId="165" fontId="16" fillId="3" borderId="1" xfId="3" applyNumberFormat="1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43" fontId="17" fillId="3" borderId="1" xfId="1" applyFont="1" applyFill="1" applyBorder="1" applyAlignment="1">
      <alignment horizontal="right" vertical="center" wrapText="1"/>
    </xf>
    <xf numFmtId="43" fontId="16" fillId="3" borderId="1" xfId="1" applyFont="1" applyFill="1" applyBorder="1" applyAlignment="1">
      <alignment horizontal="right" vertical="center" wrapText="1"/>
    </xf>
    <xf numFmtId="43" fontId="16" fillId="3" borderId="1" xfId="1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left" vertical="center" wrapText="1"/>
    </xf>
    <xf numFmtId="166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16" fillId="2" borderId="1" xfId="3" applyNumberFormat="1" applyFont="1" applyFill="1" applyBorder="1" applyAlignment="1">
      <alignment horizontal="center" vertical="center" wrapText="1"/>
    </xf>
    <xf numFmtId="165" fontId="21" fillId="2" borderId="1" xfId="3" applyNumberFormat="1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43" fontId="21" fillId="2" borderId="1" xfId="1" applyFont="1" applyFill="1" applyBorder="1" applyAlignment="1">
      <alignment horizontal="left" vertical="center" wrapText="1"/>
    </xf>
    <xf numFmtId="43" fontId="16" fillId="2" borderId="1" xfId="1" applyFont="1" applyFill="1" applyBorder="1" applyAlignment="1">
      <alignment horizontal="left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0" fontId="9" fillId="2" borderId="1" xfId="3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6">
    <cellStyle name="Moeda" xfId="2" builtinId="4"/>
    <cellStyle name="Normal" xfId="0" builtinId="0"/>
    <cellStyle name="Normal 2" xfId="3"/>
    <cellStyle name="Normal 3" xfId="4"/>
    <cellStyle name="Vírgula" xfId="1" builtinId="3"/>
    <cellStyle name="Vírgula 2" xfId="5"/>
  </cellStyles>
  <dxfs count="8"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3:H144" totalsRowShown="0">
  <autoFilter ref="A3:H144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. c/ BDI 30%" dataDxfId="1"/>
    <tableColumn id="25" name="VALOR TOTAL COM BDI 30%" dataDxfId="0">
      <calculatedColumnFormula>SUM(F4*G4*1.3)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6"/>
  <sheetViews>
    <sheetView tabSelected="1" zoomScale="120" zoomScaleNormal="120" workbookViewId="0">
      <selection activeCell="H1" sqref="H1"/>
    </sheetView>
  </sheetViews>
  <sheetFormatPr defaultRowHeight="15"/>
  <cols>
    <col min="1" max="1" width="14.7109375" customWidth="1"/>
    <col min="2" max="2" width="13.7109375" customWidth="1"/>
    <col min="3" max="3" width="7.140625" customWidth="1"/>
    <col min="4" max="4" width="59.42578125" customWidth="1"/>
    <col min="5" max="5" width="7" customWidth="1"/>
    <col min="6" max="6" width="8.42578125" customWidth="1"/>
    <col min="7" max="7" width="12.5703125" customWidth="1"/>
    <col min="8" max="8" width="12.7109375" style="1" customWidth="1"/>
  </cols>
  <sheetData>
    <row r="2" spans="1:8">
      <c r="A2" s="10"/>
      <c r="B2" s="3"/>
      <c r="C2" s="3"/>
      <c r="D2" s="5" t="s">
        <v>299</v>
      </c>
      <c r="E2" s="3"/>
      <c r="F2" s="3"/>
      <c r="G2" s="3"/>
      <c r="H2" s="4"/>
    </row>
    <row r="3" spans="1:8" ht="23.25">
      <c r="A3" s="17" t="s">
        <v>5</v>
      </c>
      <c r="B3" s="6" t="s">
        <v>0</v>
      </c>
      <c r="C3" s="7" t="s">
        <v>1</v>
      </c>
      <c r="D3" s="6" t="s">
        <v>2</v>
      </c>
      <c r="E3" s="8" t="s">
        <v>3</v>
      </c>
      <c r="F3" s="8" t="s">
        <v>53</v>
      </c>
      <c r="G3" s="8" t="s">
        <v>55</v>
      </c>
      <c r="H3" s="9" t="s">
        <v>23</v>
      </c>
    </row>
    <row r="4" spans="1:8">
      <c r="A4" s="96" t="s">
        <v>247</v>
      </c>
      <c r="B4" s="47"/>
      <c r="C4" s="37">
        <v>1</v>
      </c>
      <c r="D4" s="38" t="s">
        <v>281</v>
      </c>
      <c r="E4" s="36"/>
      <c r="F4" s="39"/>
      <c r="G4" s="84">
        <f>SUM(H5:H9)</f>
        <v>10790.7</v>
      </c>
      <c r="H4" s="40">
        <v>0</v>
      </c>
    </row>
    <row r="5" spans="1:8" ht="22.5">
      <c r="A5" s="23" t="s">
        <v>4</v>
      </c>
      <c r="B5" s="18" t="s">
        <v>6</v>
      </c>
      <c r="C5" s="19" t="s">
        <v>102</v>
      </c>
      <c r="D5" s="20" t="s">
        <v>179</v>
      </c>
      <c r="E5" s="86" t="s">
        <v>268</v>
      </c>
      <c r="F5" s="21">
        <v>4.5</v>
      </c>
      <c r="G5" s="26">
        <v>364.37</v>
      </c>
      <c r="H5" s="27">
        <f t="shared" ref="H5:H9" si="0">SUM(F5*G5)</f>
        <v>1639.665</v>
      </c>
    </row>
    <row r="6" spans="1:8" ht="22.5">
      <c r="A6" s="23" t="s">
        <v>248</v>
      </c>
      <c r="B6" s="18"/>
      <c r="C6" s="19" t="s">
        <v>198</v>
      </c>
      <c r="D6" s="20" t="s">
        <v>180</v>
      </c>
      <c r="E6" s="18" t="s">
        <v>275</v>
      </c>
      <c r="F6" s="21">
        <v>1</v>
      </c>
      <c r="G6" s="28">
        <v>1150</v>
      </c>
      <c r="H6" s="27">
        <f t="shared" si="0"/>
        <v>1150</v>
      </c>
    </row>
    <row r="7" spans="1:8">
      <c r="A7" s="23" t="s">
        <v>248</v>
      </c>
      <c r="B7" s="18"/>
      <c r="C7" s="19" t="s">
        <v>103</v>
      </c>
      <c r="D7" s="20" t="s">
        <v>81</v>
      </c>
      <c r="E7" s="18" t="s">
        <v>275</v>
      </c>
      <c r="F7" s="21">
        <v>1</v>
      </c>
      <c r="G7" s="28">
        <v>485</v>
      </c>
      <c r="H7" s="27">
        <f t="shared" si="0"/>
        <v>485</v>
      </c>
    </row>
    <row r="8" spans="1:8" ht="33.75">
      <c r="A8" s="23" t="s">
        <v>4</v>
      </c>
      <c r="B8" s="18" t="s">
        <v>173</v>
      </c>
      <c r="C8" s="19" t="s">
        <v>104</v>
      </c>
      <c r="D8" s="20" t="s">
        <v>181</v>
      </c>
      <c r="E8" s="18" t="s">
        <v>269</v>
      </c>
      <c r="F8" s="21">
        <v>27.5</v>
      </c>
      <c r="G8" s="26">
        <v>238.15</v>
      </c>
      <c r="H8" s="27">
        <f t="shared" si="0"/>
        <v>6549.125</v>
      </c>
    </row>
    <row r="9" spans="1:8" ht="15" customHeight="1">
      <c r="A9" s="23" t="s">
        <v>4</v>
      </c>
      <c r="B9" s="18" t="s">
        <v>175</v>
      </c>
      <c r="C9" s="19" t="s">
        <v>105</v>
      </c>
      <c r="D9" s="25" t="s">
        <v>176</v>
      </c>
      <c r="E9" s="18" t="s">
        <v>269</v>
      </c>
      <c r="F9" s="29">
        <v>727</v>
      </c>
      <c r="G9" s="26">
        <v>1.33</v>
      </c>
      <c r="H9" s="27">
        <f t="shared" si="0"/>
        <v>966.91000000000008</v>
      </c>
    </row>
    <row r="10" spans="1:8" ht="15" customHeight="1">
      <c r="A10" s="35"/>
      <c r="B10" s="36"/>
      <c r="C10" s="37">
        <v>2</v>
      </c>
      <c r="D10" s="38" t="s">
        <v>282</v>
      </c>
      <c r="E10" s="36"/>
      <c r="F10" s="39"/>
      <c r="G10" s="84">
        <f>SUM(H11:H18)</f>
        <v>26742.812799999996</v>
      </c>
      <c r="H10" s="40">
        <v>0</v>
      </c>
    </row>
    <row r="11" spans="1:8">
      <c r="A11" s="23" t="s">
        <v>4</v>
      </c>
      <c r="B11" s="18">
        <v>72236</v>
      </c>
      <c r="C11" s="19" t="s">
        <v>106</v>
      </c>
      <c r="D11" s="25" t="s">
        <v>182</v>
      </c>
      <c r="E11" s="18" t="s">
        <v>269</v>
      </c>
      <c r="F11" s="30">
        <v>67.650000000000006</v>
      </c>
      <c r="G11" s="26">
        <v>13.42</v>
      </c>
      <c r="H11" s="22">
        <f>SUM(F11*G11)</f>
        <v>907.86300000000006</v>
      </c>
    </row>
    <row r="12" spans="1:8">
      <c r="A12" s="23" t="s">
        <v>4</v>
      </c>
      <c r="B12" s="18">
        <v>72235</v>
      </c>
      <c r="C12" s="19" t="s">
        <v>158</v>
      </c>
      <c r="D12" s="13" t="s">
        <v>183</v>
      </c>
      <c r="E12" s="18" t="s">
        <v>269</v>
      </c>
      <c r="F12" s="28">
        <v>67.650000000000006</v>
      </c>
      <c r="G12" s="28">
        <v>7.15</v>
      </c>
      <c r="H12" s="22">
        <f>SUM(F12*G12)</f>
        <v>483.69750000000005</v>
      </c>
    </row>
    <row r="13" spans="1:8">
      <c r="A13" s="23" t="s">
        <v>4</v>
      </c>
      <c r="B13" s="18">
        <v>72230</v>
      </c>
      <c r="C13" s="19" t="s">
        <v>184</v>
      </c>
      <c r="D13" s="13" t="s">
        <v>185</v>
      </c>
      <c r="E13" s="18" t="s">
        <v>269</v>
      </c>
      <c r="F13" s="28">
        <v>135.30000000000001</v>
      </c>
      <c r="G13" s="28">
        <v>8.94</v>
      </c>
      <c r="H13" s="22">
        <f>SUM(F13*G13)</f>
        <v>1209.5820000000001</v>
      </c>
    </row>
    <row r="14" spans="1:8" ht="22.5">
      <c r="A14" s="23" t="s">
        <v>248</v>
      </c>
      <c r="B14" s="18"/>
      <c r="C14" s="19" t="s">
        <v>186</v>
      </c>
      <c r="D14" s="13" t="s">
        <v>255</v>
      </c>
      <c r="E14" s="18" t="s">
        <v>269</v>
      </c>
      <c r="F14" s="28">
        <v>240</v>
      </c>
      <c r="G14" s="28">
        <v>70.319999999999993</v>
      </c>
      <c r="H14" s="22">
        <f t="shared" ref="H14:H24" si="1">SUM(F14*G14)</f>
        <v>16876.8</v>
      </c>
    </row>
    <row r="15" spans="1:8">
      <c r="A15" s="23" t="s">
        <v>4</v>
      </c>
      <c r="B15" s="18">
        <v>85367</v>
      </c>
      <c r="C15" s="19" t="s">
        <v>187</v>
      </c>
      <c r="D15" s="13" t="s">
        <v>210</v>
      </c>
      <c r="E15" s="18" t="s">
        <v>269</v>
      </c>
      <c r="F15" s="28">
        <v>276.88</v>
      </c>
      <c r="G15" s="28">
        <v>17.04</v>
      </c>
      <c r="H15" s="22">
        <f t="shared" si="1"/>
        <v>4718.0351999999993</v>
      </c>
    </row>
    <row r="16" spans="1:8">
      <c r="A16" s="23" t="s">
        <v>4</v>
      </c>
      <c r="B16" s="18">
        <v>85334</v>
      </c>
      <c r="C16" s="19" t="s">
        <v>188</v>
      </c>
      <c r="D16" s="13" t="s">
        <v>189</v>
      </c>
      <c r="E16" s="18" t="s">
        <v>269</v>
      </c>
      <c r="F16" s="28">
        <v>32.72</v>
      </c>
      <c r="G16" s="28">
        <v>17.89</v>
      </c>
      <c r="H16" s="22">
        <f t="shared" si="1"/>
        <v>585.36080000000004</v>
      </c>
    </row>
    <row r="17" spans="1:8">
      <c r="A17" s="23" t="s">
        <v>4</v>
      </c>
      <c r="B17" s="18">
        <v>72215</v>
      </c>
      <c r="C17" s="19" t="s">
        <v>190</v>
      </c>
      <c r="D17" s="13" t="s">
        <v>263</v>
      </c>
      <c r="E17" s="18" t="s">
        <v>270</v>
      </c>
      <c r="F17" s="28">
        <v>6.08</v>
      </c>
      <c r="G17" s="28">
        <v>44.72</v>
      </c>
      <c r="H17" s="22">
        <f t="shared" si="1"/>
        <v>271.89760000000001</v>
      </c>
    </row>
    <row r="18" spans="1:8">
      <c r="A18" s="23" t="s">
        <v>4</v>
      </c>
      <c r="B18" s="18">
        <v>85406</v>
      </c>
      <c r="C18" s="19" t="s">
        <v>216</v>
      </c>
      <c r="D18" s="13" t="s">
        <v>214</v>
      </c>
      <c r="E18" s="18" t="s">
        <v>269</v>
      </c>
      <c r="F18" s="28">
        <v>33.53</v>
      </c>
      <c r="G18" s="28">
        <v>50.39</v>
      </c>
      <c r="H18" s="22">
        <f t="shared" si="1"/>
        <v>1689.5767000000001</v>
      </c>
    </row>
    <row r="19" spans="1:8">
      <c r="A19" s="35"/>
      <c r="B19" s="36"/>
      <c r="C19" s="37">
        <v>3</v>
      </c>
      <c r="D19" s="38" t="s">
        <v>283</v>
      </c>
      <c r="E19" s="36"/>
      <c r="F19" s="39"/>
      <c r="G19" s="84">
        <f>SUM(H20:H24)</f>
        <v>1204.9010000000001</v>
      </c>
      <c r="H19" s="40">
        <v>0</v>
      </c>
    </row>
    <row r="20" spans="1:8" ht="22.5" customHeight="1">
      <c r="A20" s="23" t="s">
        <v>4</v>
      </c>
      <c r="B20" s="18" t="s">
        <v>249</v>
      </c>
      <c r="C20" s="19" t="s">
        <v>107</v>
      </c>
      <c r="D20" s="13" t="s">
        <v>211</v>
      </c>
      <c r="E20" s="18" t="s">
        <v>260</v>
      </c>
      <c r="F20" s="28">
        <v>12</v>
      </c>
      <c r="G20" s="28">
        <v>69.59</v>
      </c>
      <c r="H20" s="22">
        <f t="shared" si="1"/>
        <v>835.08</v>
      </c>
    </row>
    <row r="21" spans="1:8">
      <c r="A21" s="23" t="s">
        <v>4</v>
      </c>
      <c r="B21" s="18" t="s">
        <v>212</v>
      </c>
      <c r="C21" s="19" t="s">
        <v>197</v>
      </c>
      <c r="D21" s="25" t="s">
        <v>213</v>
      </c>
      <c r="E21" s="18" t="s">
        <v>269</v>
      </c>
      <c r="F21" s="28">
        <v>3.84</v>
      </c>
      <c r="G21" s="26">
        <v>29.09</v>
      </c>
      <c r="H21" s="22">
        <f t="shared" si="1"/>
        <v>111.70559999999999</v>
      </c>
    </row>
    <row r="22" spans="1:8" ht="22.5">
      <c r="A22" s="23" t="s">
        <v>4</v>
      </c>
      <c r="B22" s="18" t="s">
        <v>7</v>
      </c>
      <c r="C22" s="19" t="s">
        <v>82</v>
      </c>
      <c r="D22" s="25" t="s">
        <v>13</v>
      </c>
      <c r="E22" s="18" t="s">
        <v>271</v>
      </c>
      <c r="F22" s="28">
        <v>10.78</v>
      </c>
      <c r="G22" s="26">
        <v>9.0500000000000007</v>
      </c>
      <c r="H22" s="22">
        <f t="shared" si="1"/>
        <v>97.558999999999997</v>
      </c>
    </row>
    <row r="23" spans="1:8" ht="22.5">
      <c r="A23" s="31" t="s">
        <v>4</v>
      </c>
      <c r="B23" s="32" t="s">
        <v>8</v>
      </c>
      <c r="C23" s="19" t="s">
        <v>83</v>
      </c>
      <c r="D23" s="25" t="s">
        <v>54</v>
      </c>
      <c r="E23" s="32" t="s">
        <v>271</v>
      </c>
      <c r="F23" s="33">
        <v>5.85</v>
      </c>
      <c r="G23" s="33">
        <v>8.84</v>
      </c>
      <c r="H23" s="22">
        <f t="shared" si="1"/>
        <v>51.713999999999999</v>
      </c>
    </row>
    <row r="24" spans="1:8" ht="22.5">
      <c r="A24" s="31" t="s">
        <v>4</v>
      </c>
      <c r="B24" s="32" t="s">
        <v>9</v>
      </c>
      <c r="C24" s="19" t="s">
        <v>84</v>
      </c>
      <c r="D24" s="25" t="s">
        <v>163</v>
      </c>
      <c r="E24" s="32" t="s">
        <v>272</v>
      </c>
      <c r="F24" s="33">
        <v>0.27</v>
      </c>
      <c r="G24" s="34">
        <v>403.12</v>
      </c>
      <c r="H24" s="22">
        <f t="shared" si="1"/>
        <v>108.84240000000001</v>
      </c>
    </row>
    <row r="25" spans="1:8">
      <c r="A25" s="35"/>
      <c r="B25" s="41"/>
      <c r="C25" s="37">
        <v>4</v>
      </c>
      <c r="D25" s="38" t="s">
        <v>285</v>
      </c>
      <c r="E25" s="36"/>
      <c r="F25" s="36"/>
      <c r="G25" s="84">
        <f>SUM(H27:H30)</f>
        <v>10405.2832</v>
      </c>
      <c r="H25" s="40">
        <v>0</v>
      </c>
    </row>
    <row r="26" spans="1:8">
      <c r="A26" s="35"/>
      <c r="B26" s="87"/>
      <c r="C26" s="88"/>
      <c r="D26" s="92" t="s">
        <v>284</v>
      </c>
      <c r="E26" s="89"/>
      <c r="F26" s="89"/>
      <c r="G26" s="90"/>
      <c r="H26" s="91">
        <f>SUM(F26*G26)</f>
        <v>0</v>
      </c>
    </row>
    <row r="27" spans="1:8" ht="22.5">
      <c r="A27" s="23" t="s">
        <v>4</v>
      </c>
      <c r="B27" s="12" t="s">
        <v>191</v>
      </c>
      <c r="C27" s="42" t="s">
        <v>85</v>
      </c>
      <c r="D27" s="13" t="s">
        <v>192</v>
      </c>
      <c r="E27" s="18" t="s">
        <v>269</v>
      </c>
      <c r="F27" s="62">
        <v>93</v>
      </c>
      <c r="G27" s="62">
        <v>61.05</v>
      </c>
      <c r="H27" s="22">
        <f t="shared" ref="H27:H56" si="2">SUM(F27*G27)</f>
        <v>5677.65</v>
      </c>
    </row>
    <row r="28" spans="1:8" ht="22.5">
      <c r="A28" s="23" t="s">
        <v>4</v>
      </c>
      <c r="B28" s="18" t="s">
        <v>7</v>
      </c>
      <c r="C28" s="42" t="s">
        <v>196</v>
      </c>
      <c r="D28" s="25" t="s">
        <v>13</v>
      </c>
      <c r="E28" s="32" t="s">
        <v>271</v>
      </c>
      <c r="F28" s="63">
        <v>156.72</v>
      </c>
      <c r="G28" s="64">
        <v>9.0500000000000007</v>
      </c>
      <c r="H28" s="43">
        <f>SUM(F28*G28)</f>
        <v>1418.316</v>
      </c>
    </row>
    <row r="29" spans="1:8" ht="22.5">
      <c r="A29" s="31" t="s">
        <v>4</v>
      </c>
      <c r="B29" s="32" t="s">
        <v>8</v>
      </c>
      <c r="C29" s="42" t="s">
        <v>197</v>
      </c>
      <c r="D29" s="25" t="s">
        <v>54</v>
      </c>
      <c r="E29" s="32" t="s">
        <v>271</v>
      </c>
      <c r="F29" s="63">
        <v>93.45</v>
      </c>
      <c r="G29" s="65">
        <v>8.84</v>
      </c>
      <c r="H29" s="43">
        <f t="shared" ref="H29" si="3">SUM(F29*G29)</f>
        <v>826.09799999999996</v>
      </c>
    </row>
    <row r="30" spans="1:8" ht="22.5">
      <c r="A30" s="31" t="s">
        <v>4</v>
      </c>
      <c r="B30" s="32" t="s">
        <v>9</v>
      </c>
      <c r="C30" s="42" t="s">
        <v>82</v>
      </c>
      <c r="D30" s="25" t="s">
        <v>163</v>
      </c>
      <c r="E30" s="18" t="s">
        <v>270</v>
      </c>
      <c r="F30" s="62">
        <v>6.16</v>
      </c>
      <c r="G30" s="62">
        <v>403.12</v>
      </c>
      <c r="H30" s="22">
        <f t="shared" si="2"/>
        <v>2483.2192</v>
      </c>
    </row>
    <row r="31" spans="1:8">
      <c r="A31" s="35"/>
      <c r="B31" s="41"/>
      <c r="C31" s="37">
        <v>5</v>
      </c>
      <c r="D31" s="38" t="s">
        <v>286</v>
      </c>
      <c r="E31" s="36"/>
      <c r="F31" s="39"/>
      <c r="G31" s="84">
        <f>SUM(H32:H34)</f>
        <v>7899.7159999999994</v>
      </c>
      <c r="H31" s="40">
        <v>0</v>
      </c>
    </row>
    <row r="32" spans="1:8" s="11" customFormat="1" ht="33.75">
      <c r="A32" s="23" t="s">
        <v>4</v>
      </c>
      <c r="B32" s="12">
        <v>87499</v>
      </c>
      <c r="C32" s="45" t="s">
        <v>108</v>
      </c>
      <c r="D32" s="13" t="s">
        <v>56</v>
      </c>
      <c r="E32" s="18" t="s">
        <v>269</v>
      </c>
      <c r="F32" s="26">
        <v>17.45</v>
      </c>
      <c r="G32" s="28">
        <v>64</v>
      </c>
      <c r="H32" s="22">
        <f t="shared" si="2"/>
        <v>1116.8</v>
      </c>
    </row>
    <row r="33" spans="1:11" s="11" customFormat="1" ht="33.75">
      <c r="A33" s="23" t="s">
        <v>248</v>
      </c>
      <c r="B33" s="18"/>
      <c r="C33" s="45" t="s">
        <v>156</v>
      </c>
      <c r="D33" s="13" t="s">
        <v>195</v>
      </c>
      <c r="E33" s="18" t="s">
        <v>269</v>
      </c>
      <c r="F33" s="28">
        <v>51.8</v>
      </c>
      <c r="G33" s="28">
        <v>129.56</v>
      </c>
      <c r="H33" s="22">
        <f t="shared" si="2"/>
        <v>6711.2079999999996</v>
      </c>
    </row>
    <row r="34" spans="1:11">
      <c r="A34" s="23" t="s">
        <v>4</v>
      </c>
      <c r="B34" s="12">
        <v>73674</v>
      </c>
      <c r="C34" s="45" t="s">
        <v>199</v>
      </c>
      <c r="D34" s="13" t="s">
        <v>159</v>
      </c>
      <c r="E34" s="18" t="s">
        <v>260</v>
      </c>
      <c r="F34" s="26">
        <v>7.28</v>
      </c>
      <c r="G34" s="28">
        <v>9.85</v>
      </c>
      <c r="H34" s="22">
        <f t="shared" si="2"/>
        <v>71.707999999999998</v>
      </c>
    </row>
    <row r="35" spans="1:11" s="11" customFormat="1">
      <c r="A35" s="35"/>
      <c r="B35" s="36"/>
      <c r="C35" s="37">
        <v>6</v>
      </c>
      <c r="D35" s="38" t="s">
        <v>287</v>
      </c>
      <c r="E35" s="36"/>
      <c r="F35" s="39"/>
      <c r="G35" s="84">
        <f>SUM(H36:H39)</f>
        <v>22822.938000000002</v>
      </c>
      <c r="H35" s="40">
        <v>0</v>
      </c>
    </row>
    <row r="36" spans="1:11" ht="22.5">
      <c r="A36" s="23" t="s">
        <v>4</v>
      </c>
      <c r="B36" s="12" t="s">
        <v>194</v>
      </c>
      <c r="C36" s="45" t="s">
        <v>217</v>
      </c>
      <c r="D36" s="13" t="s">
        <v>201</v>
      </c>
      <c r="E36" s="18" t="s">
        <v>269</v>
      </c>
      <c r="F36" s="28">
        <v>240</v>
      </c>
      <c r="G36" s="28">
        <v>48.96</v>
      </c>
      <c r="H36" s="22">
        <f t="shared" ref="H36" si="4">SUM(F36*G36)</f>
        <v>11750.4</v>
      </c>
    </row>
    <row r="37" spans="1:11" ht="22.5">
      <c r="A37" s="23" t="s">
        <v>4</v>
      </c>
      <c r="B37" s="45">
        <v>72107</v>
      </c>
      <c r="C37" s="45" t="s">
        <v>218</v>
      </c>
      <c r="D37" s="25" t="s">
        <v>193</v>
      </c>
      <c r="E37" s="18" t="s">
        <v>260</v>
      </c>
      <c r="F37" s="30">
        <v>31.5</v>
      </c>
      <c r="G37" s="28">
        <v>65</v>
      </c>
      <c r="H37" s="22">
        <f t="shared" ref="H37" si="5">SUM(F37*G37)</f>
        <v>2047.5</v>
      </c>
    </row>
    <row r="38" spans="1:11" ht="22.5">
      <c r="A38" s="23" t="s">
        <v>248</v>
      </c>
      <c r="B38" s="12"/>
      <c r="C38" s="45" t="s">
        <v>219</v>
      </c>
      <c r="D38" s="13" t="s">
        <v>200</v>
      </c>
      <c r="E38" s="18" t="s">
        <v>269</v>
      </c>
      <c r="F38" s="28">
        <v>188.76</v>
      </c>
      <c r="G38" s="28">
        <v>36.15</v>
      </c>
      <c r="H38" s="22">
        <f t="shared" si="2"/>
        <v>6823.6739999999991</v>
      </c>
    </row>
    <row r="39" spans="1:11" ht="22.5" customHeight="1">
      <c r="A39" s="23" t="s">
        <v>4</v>
      </c>
      <c r="B39" s="12">
        <v>84093</v>
      </c>
      <c r="C39" s="45" t="s">
        <v>220</v>
      </c>
      <c r="D39" s="13" t="s">
        <v>202</v>
      </c>
      <c r="E39" s="18" t="s">
        <v>260</v>
      </c>
      <c r="F39" s="28">
        <v>59.4</v>
      </c>
      <c r="G39" s="28">
        <v>37.06</v>
      </c>
      <c r="H39" s="22">
        <f t="shared" si="2"/>
        <v>2201.364</v>
      </c>
    </row>
    <row r="40" spans="1:11" ht="22.5">
      <c r="A40" s="35"/>
      <c r="B40" s="41"/>
      <c r="C40" s="37">
        <v>7</v>
      </c>
      <c r="D40" s="39" t="s">
        <v>288</v>
      </c>
      <c r="E40" s="36"/>
      <c r="F40" s="39"/>
      <c r="G40" s="84">
        <f>SUM(H41:H59)</f>
        <v>57719.1126</v>
      </c>
      <c r="H40" s="40">
        <v>0</v>
      </c>
    </row>
    <row r="41" spans="1:11">
      <c r="A41" s="35"/>
      <c r="B41" s="41"/>
      <c r="C41" s="37"/>
      <c r="D41" s="38" t="s">
        <v>12</v>
      </c>
      <c r="E41" s="36"/>
      <c r="F41" s="39"/>
      <c r="G41" s="36"/>
      <c r="H41" s="51">
        <f t="shared" si="2"/>
        <v>0</v>
      </c>
    </row>
    <row r="42" spans="1:11" ht="22.5">
      <c r="A42" s="23" t="s">
        <v>4</v>
      </c>
      <c r="B42" s="18">
        <v>87071</v>
      </c>
      <c r="C42" s="19" t="s">
        <v>88</v>
      </c>
      <c r="D42" s="20" t="s">
        <v>25</v>
      </c>
      <c r="E42" s="18" t="s">
        <v>269</v>
      </c>
      <c r="F42" s="28">
        <v>276.88</v>
      </c>
      <c r="G42" s="26">
        <v>39.97</v>
      </c>
      <c r="H42" s="22">
        <f t="shared" si="2"/>
        <v>11066.893599999999</v>
      </c>
    </row>
    <row r="43" spans="1:11" ht="22.5">
      <c r="A43" s="23" t="s">
        <v>4</v>
      </c>
      <c r="B43" s="18" t="s">
        <v>10</v>
      </c>
      <c r="C43" s="19" t="s">
        <v>89</v>
      </c>
      <c r="D43" s="20" t="s">
        <v>26</v>
      </c>
      <c r="E43" s="18" t="s">
        <v>269</v>
      </c>
      <c r="F43" s="28">
        <v>276.88</v>
      </c>
      <c r="G43" s="26">
        <v>14.05</v>
      </c>
      <c r="H43" s="22">
        <f t="shared" si="2"/>
        <v>3890.1640000000002</v>
      </c>
    </row>
    <row r="44" spans="1:11" ht="22.5" customHeight="1">
      <c r="A44" s="23" t="s">
        <v>248</v>
      </c>
      <c r="B44" s="45"/>
      <c r="C44" s="19" t="s">
        <v>90</v>
      </c>
      <c r="D44" s="20" t="s">
        <v>164</v>
      </c>
      <c r="E44" s="18" t="s">
        <v>269</v>
      </c>
      <c r="F44" s="28">
        <v>276.88</v>
      </c>
      <c r="G44" s="28">
        <v>57.15</v>
      </c>
      <c r="H44" s="22">
        <f t="shared" si="2"/>
        <v>15823.691999999999</v>
      </c>
      <c r="K44" s="15"/>
    </row>
    <row r="45" spans="1:11" s="14" customFormat="1" ht="22.5">
      <c r="A45" s="23" t="s">
        <v>4</v>
      </c>
      <c r="B45" s="12" t="s">
        <v>250</v>
      </c>
      <c r="C45" s="19" t="s">
        <v>91</v>
      </c>
      <c r="D45" s="13" t="s">
        <v>86</v>
      </c>
      <c r="E45" s="18" t="s">
        <v>260</v>
      </c>
      <c r="F45" s="28">
        <v>5.4</v>
      </c>
      <c r="G45" s="28">
        <v>69</v>
      </c>
      <c r="H45" s="22">
        <f t="shared" si="2"/>
        <v>372.6</v>
      </c>
    </row>
    <row r="46" spans="1:11" s="14" customFormat="1" ht="22.5">
      <c r="A46" s="23" t="s">
        <v>4</v>
      </c>
      <c r="B46" s="18">
        <v>84088</v>
      </c>
      <c r="C46" s="19" t="s">
        <v>92</v>
      </c>
      <c r="D46" s="13" t="s">
        <v>87</v>
      </c>
      <c r="E46" s="18" t="s">
        <v>269</v>
      </c>
      <c r="F46" s="28">
        <v>24</v>
      </c>
      <c r="G46" s="28">
        <v>69</v>
      </c>
      <c r="H46" s="22">
        <f t="shared" si="2"/>
        <v>1656</v>
      </c>
    </row>
    <row r="47" spans="1:11" s="14" customFormat="1" ht="22.5">
      <c r="A47" s="23" t="s">
        <v>4</v>
      </c>
      <c r="B47" s="18">
        <v>88649</v>
      </c>
      <c r="C47" s="19" t="s">
        <v>93</v>
      </c>
      <c r="D47" s="20" t="s">
        <v>251</v>
      </c>
      <c r="E47" s="18" t="s">
        <v>269</v>
      </c>
      <c r="F47" s="26">
        <v>77.42</v>
      </c>
      <c r="G47" s="26">
        <v>8.06</v>
      </c>
      <c r="H47" s="22">
        <f t="shared" si="2"/>
        <v>624.00520000000006</v>
      </c>
    </row>
    <row r="48" spans="1:11">
      <c r="A48" s="35"/>
      <c r="B48" s="36"/>
      <c r="C48" s="36"/>
      <c r="D48" s="38" t="s">
        <v>20</v>
      </c>
      <c r="E48" s="36"/>
      <c r="F48" s="39"/>
      <c r="G48" s="36"/>
      <c r="H48" s="46">
        <f t="shared" si="2"/>
        <v>0</v>
      </c>
    </row>
    <row r="49" spans="1:8">
      <c r="A49" s="23" t="s">
        <v>4</v>
      </c>
      <c r="B49" s="45">
        <v>72125</v>
      </c>
      <c r="C49" s="19" t="s">
        <v>228</v>
      </c>
      <c r="D49" s="20" t="s">
        <v>205</v>
      </c>
      <c r="E49" s="18" t="s">
        <v>269</v>
      </c>
      <c r="F49" s="26">
        <v>314.61</v>
      </c>
      <c r="G49" s="26">
        <v>9.08</v>
      </c>
      <c r="H49" s="22">
        <f t="shared" si="2"/>
        <v>2856.6588000000002</v>
      </c>
    </row>
    <row r="50" spans="1:8">
      <c r="A50" s="23" t="s">
        <v>248</v>
      </c>
      <c r="B50" s="45"/>
      <c r="C50" s="19" t="s">
        <v>221</v>
      </c>
      <c r="D50" s="20" t="s">
        <v>223</v>
      </c>
      <c r="E50" s="18" t="s">
        <v>269</v>
      </c>
      <c r="F50" s="26">
        <v>59.03</v>
      </c>
      <c r="G50" s="26">
        <v>18.25</v>
      </c>
      <c r="H50" s="22">
        <f t="shared" si="2"/>
        <v>1077.2975000000001</v>
      </c>
    </row>
    <row r="51" spans="1:8" ht="22.5">
      <c r="A51" s="23" t="s">
        <v>4</v>
      </c>
      <c r="B51" s="67">
        <v>87879</v>
      </c>
      <c r="C51" s="19" t="s">
        <v>109</v>
      </c>
      <c r="D51" s="20" t="s">
        <v>27</v>
      </c>
      <c r="E51" s="18" t="s">
        <v>269</v>
      </c>
      <c r="F51" s="66">
        <v>325.56</v>
      </c>
      <c r="G51" s="26">
        <v>4.21</v>
      </c>
      <c r="H51" s="22">
        <f t="shared" si="2"/>
        <v>1370.6076</v>
      </c>
    </row>
    <row r="52" spans="1:8" ht="22.5">
      <c r="A52" s="23" t="s">
        <v>4</v>
      </c>
      <c r="B52" s="45">
        <v>87905</v>
      </c>
      <c r="C52" s="19" t="s">
        <v>110</v>
      </c>
      <c r="D52" s="20" t="s">
        <v>222</v>
      </c>
      <c r="E52" s="18" t="s">
        <v>269</v>
      </c>
      <c r="F52" s="26">
        <v>18.989999999999998</v>
      </c>
      <c r="G52" s="26">
        <v>5.19</v>
      </c>
      <c r="H52" s="22">
        <f>SUM(F52*G52)</f>
        <v>98.558099999999996</v>
      </c>
    </row>
    <row r="53" spans="1:8" s="11" customFormat="1" ht="22.5">
      <c r="A53" s="23" t="s">
        <v>4</v>
      </c>
      <c r="B53" s="18" t="s">
        <v>14</v>
      </c>
      <c r="C53" s="19" t="s">
        <v>111</v>
      </c>
      <c r="D53" s="20" t="s">
        <v>161</v>
      </c>
      <c r="E53" s="18" t="s">
        <v>269</v>
      </c>
      <c r="F53" s="66">
        <v>344.55</v>
      </c>
      <c r="G53" s="26">
        <v>18.96</v>
      </c>
      <c r="H53" s="22">
        <f t="shared" si="2"/>
        <v>6532.6680000000006</v>
      </c>
    </row>
    <row r="54" spans="1:8" ht="22.5">
      <c r="A54" s="23" t="s">
        <v>248</v>
      </c>
      <c r="B54" s="45"/>
      <c r="C54" s="19" t="s">
        <v>112</v>
      </c>
      <c r="D54" s="20" t="s">
        <v>160</v>
      </c>
      <c r="E54" s="18" t="s">
        <v>269</v>
      </c>
      <c r="F54" s="28">
        <v>60</v>
      </c>
      <c r="G54" s="28">
        <v>46.65</v>
      </c>
      <c r="H54" s="22">
        <f t="shared" si="2"/>
        <v>2799</v>
      </c>
    </row>
    <row r="55" spans="1:8" ht="22.5">
      <c r="A55" s="23" t="s">
        <v>248</v>
      </c>
      <c r="B55" s="18"/>
      <c r="C55" s="19" t="s">
        <v>113</v>
      </c>
      <c r="D55" s="20" t="s">
        <v>252</v>
      </c>
      <c r="E55" s="18" t="s">
        <v>269</v>
      </c>
      <c r="F55" s="66">
        <v>284.55</v>
      </c>
      <c r="G55" s="26">
        <v>15.39</v>
      </c>
      <c r="H55" s="22">
        <f t="shared" si="2"/>
        <v>4379.2245000000003</v>
      </c>
    </row>
    <row r="56" spans="1:8">
      <c r="A56" s="23" t="s">
        <v>4</v>
      </c>
      <c r="B56" s="18">
        <v>88487</v>
      </c>
      <c r="C56" s="19" t="s">
        <v>224</v>
      </c>
      <c r="D56" s="20" t="s">
        <v>28</v>
      </c>
      <c r="E56" s="18" t="s">
        <v>269</v>
      </c>
      <c r="F56" s="66">
        <v>284.55</v>
      </c>
      <c r="G56" s="28">
        <v>10.8</v>
      </c>
      <c r="H56" s="22">
        <f t="shared" si="2"/>
        <v>3073.1400000000003</v>
      </c>
    </row>
    <row r="57" spans="1:8">
      <c r="A57" s="23" t="s">
        <v>4</v>
      </c>
      <c r="B57" s="18">
        <v>88487</v>
      </c>
      <c r="C57" s="19" t="s">
        <v>226</v>
      </c>
      <c r="D57" s="13" t="s">
        <v>225</v>
      </c>
      <c r="E57" s="18" t="s">
        <v>269</v>
      </c>
      <c r="F57" s="26">
        <v>51.62</v>
      </c>
      <c r="G57" s="26">
        <v>15.11</v>
      </c>
      <c r="H57" s="22">
        <f>SUM(F57*G57)</f>
        <v>779.9781999999999</v>
      </c>
    </row>
    <row r="58" spans="1:8" ht="22.5">
      <c r="A58" s="23" t="s">
        <v>4</v>
      </c>
      <c r="B58" s="18">
        <v>84678</v>
      </c>
      <c r="C58" s="19" t="s">
        <v>229</v>
      </c>
      <c r="D58" s="13" t="s">
        <v>227</v>
      </c>
      <c r="E58" s="18" t="s">
        <v>269</v>
      </c>
      <c r="F58" s="26">
        <v>59.03</v>
      </c>
      <c r="G58" s="26">
        <v>18.45</v>
      </c>
      <c r="H58" s="22">
        <f t="shared" ref="H58:H59" si="6">SUM(F58*G58)</f>
        <v>1089.1034999999999</v>
      </c>
    </row>
    <row r="59" spans="1:8">
      <c r="A59" s="23" t="s">
        <v>4</v>
      </c>
      <c r="B59" s="18">
        <v>40905</v>
      </c>
      <c r="C59" s="19" t="s">
        <v>230</v>
      </c>
      <c r="D59" s="13" t="s">
        <v>231</v>
      </c>
      <c r="E59" s="18" t="s">
        <v>269</v>
      </c>
      <c r="F59" s="26">
        <v>12.88</v>
      </c>
      <c r="G59" s="26">
        <v>17.82</v>
      </c>
      <c r="H59" s="22">
        <f t="shared" si="6"/>
        <v>229.52160000000001</v>
      </c>
    </row>
    <row r="60" spans="1:8">
      <c r="A60" s="35"/>
      <c r="B60" s="36"/>
      <c r="C60" s="37">
        <v>8</v>
      </c>
      <c r="D60" s="38" t="s">
        <v>289</v>
      </c>
      <c r="E60" s="47"/>
      <c r="F60" s="48"/>
      <c r="G60" s="84">
        <f>SUM(H61:H67)</f>
        <v>32519.957599999994</v>
      </c>
      <c r="H60" s="40">
        <v>0</v>
      </c>
    </row>
    <row r="61" spans="1:8">
      <c r="A61" s="35"/>
      <c r="B61" s="36"/>
      <c r="C61" s="36"/>
      <c r="D61" s="38" t="s">
        <v>11</v>
      </c>
      <c r="E61" s="47"/>
      <c r="F61" s="48"/>
      <c r="G61" s="47"/>
      <c r="H61" s="51">
        <f t="shared" ref="H61:H90" si="7">SUM(F61*G61)</f>
        <v>0</v>
      </c>
    </row>
    <row r="62" spans="1:8" ht="33.75">
      <c r="A62" s="23" t="s">
        <v>4</v>
      </c>
      <c r="B62" s="18">
        <v>91320</v>
      </c>
      <c r="C62" s="19" t="s">
        <v>94</v>
      </c>
      <c r="D62" s="24" t="s">
        <v>162</v>
      </c>
      <c r="E62" s="49" t="s">
        <v>275</v>
      </c>
      <c r="F62" s="56">
        <v>6</v>
      </c>
      <c r="G62" s="68">
        <v>426.21</v>
      </c>
      <c r="H62" s="22">
        <f t="shared" si="7"/>
        <v>2557.2599999999998</v>
      </c>
    </row>
    <row r="63" spans="1:8" ht="22.5">
      <c r="A63" s="23" t="s">
        <v>4</v>
      </c>
      <c r="B63" s="45">
        <v>91321</v>
      </c>
      <c r="C63" s="19" t="s">
        <v>95</v>
      </c>
      <c r="D63" s="20" t="s">
        <v>243</v>
      </c>
      <c r="E63" s="49" t="s">
        <v>275</v>
      </c>
      <c r="F63" s="56">
        <v>2</v>
      </c>
      <c r="G63" s="27">
        <v>589</v>
      </c>
      <c r="H63" s="22">
        <f t="shared" si="7"/>
        <v>1178</v>
      </c>
    </row>
    <row r="64" spans="1:8" ht="15" customHeight="1">
      <c r="A64" s="35"/>
      <c r="B64" s="36"/>
      <c r="C64" s="36"/>
      <c r="D64" s="50" t="s">
        <v>21</v>
      </c>
      <c r="E64" s="47"/>
      <c r="F64" s="48"/>
      <c r="G64" s="47"/>
      <c r="H64" s="51">
        <f t="shared" si="7"/>
        <v>0</v>
      </c>
    </row>
    <row r="65" spans="1:8" ht="22.5">
      <c r="A65" s="23" t="s">
        <v>4</v>
      </c>
      <c r="B65" s="16" t="s">
        <v>253</v>
      </c>
      <c r="C65" s="18" t="s">
        <v>290</v>
      </c>
      <c r="D65" s="24" t="s">
        <v>246</v>
      </c>
      <c r="E65" s="49" t="s">
        <v>273</v>
      </c>
      <c r="F65" s="56">
        <v>24.32</v>
      </c>
      <c r="G65" s="56">
        <v>915.36</v>
      </c>
      <c r="H65" s="22">
        <f t="shared" ref="H65:H66" si="8">SUM(F65*G65)</f>
        <v>22261.555199999999</v>
      </c>
    </row>
    <row r="66" spans="1:8" ht="22.5">
      <c r="A66" s="23" t="s">
        <v>4</v>
      </c>
      <c r="B66" s="18" t="s">
        <v>15</v>
      </c>
      <c r="C66" s="18" t="s">
        <v>291</v>
      </c>
      <c r="D66" s="24" t="s">
        <v>203</v>
      </c>
      <c r="E66" s="49" t="s">
        <v>273</v>
      </c>
      <c r="F66" s="56">
        <v>0.8</v>
      </c>
      <c r="G66" s="56">
        <v>785.28</v>
      </c>
      <c r="H66" s="22">
        <f t="shared" si="8"/>
        <v>628.22400000000005</v>
      </c>
    </row>
    <row r="67" spans="1:8" ht="22.5">
      <c r="A67" s="23" t="s">
        <v>4</v>
      </c>
      <c r="B67" s="16" t="s">
        <v>253</v>
      </c>
      <c r="C67" s="18" t="s">
        <v>292</v>
      </c>
      <c r="D67" s="24" t="s">
        <v>204</v>
      </c>
      <c r="E67" s="49" t="s">
        <v>273</v>
      </c>
      <c r="F67" s="56">
        <v>6.44</v>
      </c>
      <c r="G67" s="56">
        <v>915.36</v>
      </c>
      <c r="H67" s="22">
        <f t="shared" si="7"/>
        <v>5894.9184000000005</v>
      </c>
    </row>
    <row r="68" spans="1:8">
      <c r="A68" s="35"/>
      <c r="B68" s="36"/>
      <c r="C68" s="37">
        <v>9</v>
      </c>
      <c r="D68" s="39" t="s">
        <v>293</v>
      </c>
      <c r="E68" s="47"/>
      <c r="F68" s="48"/>
      <c r="G68" s="84">
        <f>SUM(H69:H95)</f>
        <v>12004.050000000001</v>
      </c>
      <c r="H68" s="40">
        <v>0</v>
      </c>
    </row>
    <row r="69" spans="1:8" ht="22.5" customHeight="1">
      <c r="A69" s="23" t="s">
        <v>248</v>
      </c>
      <c r="B69" s="18"/>
      <c r="C69" s="45" t="s">
        <v>114</v>
      </c>
      <c r="D69" s="20" t="s">
        <v>207</v>
      </c>
      <c r="E69" s="49" t="s">
        <v>275</v>
      </c>
      <c r="F69" s="56">
        <v>1</v>
      </c>
      <c r="G69" s="69">
        <v>2685</v>
      </c>
      <c r="H69" s="22">
        <f t="shared" ref="H69" si="9">SUM(F69*G69)</f>
        <v>2685</v>
      </c>
    </row>
    <row r="70" spans="1:8" ht="22.5" customHeight="1">
      <c r="A70" s="23" t="s">
        <v>4</v>
      </c>
      <c r="B70" s="12">
        <v>72936</v>
      </c>
      <c r="C70" s="45" t="s">
        <v>58</v>
      </c>
      <c r="D70" s="13" t="s">
        <v>206</v>
      </c>
      <c r="E70" s="49" t="s">
        <v>260</v>
      </c>
      <c r="F70" s="56">
        <v>38</v>
      </c>
      <c r="G70" s="69">
        <v>10.95</v>
      </c>
      <c r="H70" s="22">
        <f t="shared" si="7"/>
        <v>416.09999999999997</v>
      </c>
    </row>
    <row r="71" spans="1:8" ht="22.5" customHeight="1">
      <c r="A71" s="23" t="s">
        <v>4</v>
      </c>
      <c r="B71" s="12">
        <v>72935</v>
      </c>
      <c r="C71" s="45" t="s">
        <v>59</v>
      </c>
      <c r="D71" s="13" t="s">
        <v>57</v>
      </c>
      <c r="E71" s="49" t="s">
        <v>260</v>
      </c>
      <c r="F71" s="56">
        <v>80</v>
      </c>
      <c r="G71" s="69">
        <v>8.01</v>
      </c>
      <c r="H71" s="22">
        <f t="shared" si="7"/>
        <v>640.79999999999995</v>
      </c>
    </row>
    <row r="72" spans="1:8" ht="22.5">
      <c r="A72" s="23" t="s">
        <v>4</v>
      </c>
      <c r="B72" s="12" t="s">
        <v>63</v>
      </c>
      <c r="C72" s="45" t="s">
        <v>232</v>
      </c>
      <c r="D72" s="13" t="s">
        <v>62</v>
      </c>
      <c r="E72" s="49" t="s">
        <v>260</v>
      </c>
      <c r="F72" s="56">
        <v>280</v>
      </c>
      <c r="G72" s="69">
        <v>4.03</v>
      </c>
      <c r="H72" s="22">
        <f t="shared" si="7"/>
        <v>1128.4000000000001</v>
      </c>
    </row>
    <row r="73" spans="1:8" ht="22.5">
      <c r="A73" s="23" t="s">
        <v>4</v>
      </c>
      <c r="B73" s="12" t="s">
        <v>65</v>
      </c>
      <c r="C73" s="45" t="s">
        <v>60</v>
      </c>
      <c r="D73" s="13" t="s">
        <v>64</v>
      </c>
      <c r="E73" s="49" t="s">
        <v>260</v>
      </c>
      <c r="F73" s="56">
        <v>325</v>
      </c>
      <c r="G73" s="69">
        <v>2.73</v>
      </c>
      <c r="H73" s="22">
        <f t="shared" ref="H73:H74" si="10">SUM(F73*G73)</f>
        <v>887.25</v>
      </c>
    </row>
    <row r="74" spans="1:8" ht="22.5" customHeight="1">
      <c r="A74" s="23" t="s">
        <v>4</v>
      </c>
      <c r="B74" s="12" t="s">
        <v>68</v>
      </c>
      <c r="C74" s="45" t="s">
        <v>61</v>
      </c>
      <c r="D74" s="13" t="s">
        <v>66</v>
      </c>
      <c r="E74" s="49" t="s">
        <v>260</v>
      </c>
      <c r="F74" s="56">
        <v>245</v>
      </c>
      <c r="G74" s="69">
        <v>2.0699999999999998</v>
      </c>
      <c r="H74" s="22">
        <f t="shared" si="10"/>
        <v>507.15</v>
      </c>
    </row>
    <row r="75" spans="1:8">
      <c r="A75" s="35"/>
      <c r="B75" s="41"/>
      <c r="C75" s="85"/>
      <c r="D75" s="93" t="s">
        <v>16</v>
      </c>
      <c r="E75" s="47"/>
      <c r="F75" s="70"/>
      <c r="G75" s="70"/>
      <c r="H75" s="51">
        <f t="shared" si="7"/>
        <v>0</v>
      </c>
    </row>
    <row r="76" spans="1:8" ht="22.5">
      <c r="A76" s="23" t="s">
        <v>4</v>
      </c>
      <c r="B76" s="12" t="s">
        <v>208</v>
      </c>
      <c r="C76" s="19" t="s">
        <v>67</v>
      </c>
      <c r="D76" s="13" t="s">
        <v>209</v>
      </c>
      <c r="E76" s="52" t="s">
        <v>275</v>
      </c>
      <c r="F76" s="56">
        <v>32</v>
      </c>
      <c r="G76" s="56">
        <v>63.5</v>
      </c>
      <c r="H76" s="22">
        <f t="shared" ref="H76" si="11">SUM(F76*G76)</f>
        <v>2032</v>
      </c>
    </row>
    <row r="77" spans="1:8">
      <c r="A77" s="31" t="s">
        <v>248</v>
      </c>
      <c r="B77" s="44"/>
      <c r="C77" s="19" t="s">
        <v>115</v>
      </c>
      <c r="D77" s="25" t="s">
        <v>101</v>
      </c>
      <c r="E77" s="53" t="s">
        <v>275</v>
      </c>
      <c r="F77" s="69">
        <v>5</v>
      </c>
      <c r="G77" s="69">
        <v>81</v>
      </c>
      <c r="H77" s="43">
        <f t="shared" si="7"/>
        <v>405</v>
      </c>
    </row>
    <row r="78" spans="1:8">
      <c r="A78" s="23" t="s">
        <v>248</v>
      </c>
      <c r="B78" s="45"/>
      <c r="C78" s="19" t="s">
        <v>116</v>
      </c>
      <c r="D78" s="20" t="s">
        <v>29</v>
      </c>
      <c r="E78" s="49" t="s">
        <v>275</v>
      </c>
      <c r="F78" s="56">
        <v>24</v>
      </c>
      <c r="G78" s="56">
        <v>13.5</v>
      </c>
      <c r="H78" s="22">
        <f t="shared" si="7"/>
        <v>324</v>
      </c>
    </row>
    <row r="79" spans="1:8">
      <c r="A79" s="23" t="s">
        <v>248</v>
      </c>
      <c r="B79" s="45"/>
      <c r="C79" s="19" t="s">
        <v>117</v>
      </c>
      <c r="D79" s="20" t="s">
        <v>30</v>
      </c>
      <c r="E79" s="49" t="s">
        <v>274</v>
      </c>
      <c r="F79" s="56">
        <v>24</v>
      </c>
      <c r="G79" s="56">
        <v>25.97</v>
      </c>
      <c r="H79" s="22">
        <f t="shared" si="7"/>
        <v>623.28</v>
      </c>
    </row>
    <row r="80" spans="1:8">
      <c r="A80" s="23" t="s">
        <v>4</v>
      </c>
      <c r="B80" s="45">
        <v>72331</v>
      </c>
      <c r="C80" s="19" t="s">
        <v>233</v>
      </c>
      <c r="D80" s="20" t="s">
        <v>31</v>
      </c>
      <c r="E80" s="49" t="s">
        <v>275</v>
      </c>
      <c r="F80" s="56">
        <v>9</v>
      </c>
      <c r="G80" s="56">
        <v>12.35</v>
      </c>
      <c r="H80" s="22">
        <f t="shared" si="7"/>
        <v>111.14999999999999</v>
      </c>
    </row>
    <row r="81" spans="1:8">
      <c r="A81" s="23" t="s">
        <v>248</v>
      </c>
      <c r="B81" s="45"/>
      <c r="C81" s="19" t="s">
        <v>234</v>
      </c>
      <c r="D81" s="20" t="s">
        <v>32</v>
      </c>
      <c r="E81" s="49" t="s">
        <v>274</v>
      </c>
      <c r="F81" s="56">
        <v>9</v>
      </c>
      <c r="G81" s="56">
        <v>22.86</v>
      </c>
      <c r="H81" s="22">
        <f t="shared" si="7"/>
        <v>205.74</v>
      </c>
    </row>
    <row r="82" spans="1:8">
      <c r="A82" s="23" t="s">
        <v>248</v>
      </c>
      <c r="B82" s="45"/>
      <c r="C82" s="19" t="s">
        <v>235</v>
      </c>
      <c r="D82" s="20" t="s">
        <v>174</v>
      </c>
      <c r="E82" s="49" t="s">
        <v>274</v>
      </c>
      <c r="F82" s="56">
        <v>5</v>
      </c>
      <c r="G82" s="56">
        <v>54.7</v>
      </c>
      <c r="H82" s="22">
        <f t="shared" ref="H82" si="12">SUM(F82*G82)</f>
        <v>273.5</v>
      </c>
    </row>
    <row r="83" spans="1:8">
      <c r="A83" s="23" t="s">
        <v>248</v>
      </c>
      <c r="B83" s="45"/>
      <c r="C83" s="19" t="s">
        <v>170</v>
      </c>
      <c r="D83" s="20" t="s">
        <v>157</v>
      </c>
      <c r="E83" s="49" t="s">
        <v>274</v>
      </c>
      <c r="F83" s="56">
        <v>5</v>
      </c>
      <c r="G83" s="56">
        <v>23.4</v>
      </c>
      <c r="H83" s="22">
        <f t="shared" ref="H83" si="13">SUM(F83*G83)</f>
        <v>117</v>
      </c>
    </row>
    <row r="84" spans="1:8">
      <c r="A84" s="35"/>
      <c r="B84" s="36"/>
      <c r="C84" s="85"/>
      <c r="D84" s="38" t="s">
        <v>22</v>
      </c>
      <c r="E84" s="47"/>
      <c r="F84" s="70"/>
      <c r="G84" s="70"/>
      <c r="H84" s="51">
        <f t="shared" si="7"/>
        <v>0</v>
      </c>
    </row>
    <row r="85" spans="1:8" s="14" customFormat="1" ht="33.75">
      <c r="A85" s="23" t="s">
        <v>4</v>
      </c>
      <c r="B85" s="12" t="s">
        <v>97</v>
      </c>
      <c r="C85" s="19" t="s">
        <v>171</v>
      </c>
      <c r="D85" s="13" t="s">
        <v>96</v>
      </c>
      <c r="E85" s="49" t="s">
        <v>275</v>
      </c>
      <c r="F85" s="56">
        <v>1</v>
      </c>
      <c r="G85" s="68">
        <v>278.77</v>
      </c>
      <c r="H85" s="22">
        <f t="shared" si="7"/>
        <v>278.77</v>
      </c>
    </row>
    <row r="86" spans="1:8" s="14" customFormat="1" ht="22.5">
      <c r="A86" s="23" t="s">
        <v>4</v>
      </c>
      <c r="B86" s="18" t="s">
        <v>17</v>
      </c>
      <c r="C86" s="19" t="s">
        <v>118</v>
      </c>
      <c r="D86" s="25" t="s">
        <v>73</v>
      </c>
      <c r="E86" s="49" t="s">
        <v>275</v>
      </c>
      <c r="F86" s="56">
        <v>9</v>
      </c>
      <c r="G86" s="68">
        <v>11.06</v>
      </c>
      <c r="H86" s="22">
        <f t="shared" ref="H86" si="14">SUM(F86*G86)</f>
        <v>99.54</v>
      </c>
    </row>
    <row r="87" spans="1:8">
      <c r="A87" s="35"/>
      <c r="B87" s="36"/>
      <c r="C87" s="85"/>
      <c r="D87" s="39" t="s">
        <v>33</v>
      </c>
      <c r="E87" s="47"/>
      <c r="F87" s="94"/>
      <c r="G87" s="70"/>
      <c r="H87" s="51">
        <f t="shared" ref="H87:H88" si="15">SUM(F87*G87)</f>
        <v>0</v>
      </c>
    </row>
    <row r="88" spans="1:8" ht="33.75">
      <c r="A88" s="23" t="s">
        <v>248</v>
      </c>
      <c r="B88" s="18"/>
      <c r="C88" s="19" t="s">
        <v>119</v>
      </c>
      <c r="D88" s="13" t="s">
        <v>215</v>
      </c>
      <c r="E88" s="49" t="s">
        <v>275</v>
      </c>
      <c r="F88" s="56">
        <v>1</v>
      </c>
      <c r="G88" s="68">
        <v>204.85</v>
      </c>
      <c r="H88" s="22">
        <f t="shared" si="15"/>
        <v>204.85</v>
      </c>
    </row>
    <row r="89" spans="1:8" s="14" customFormat="1">
      <c r="A89" s="23" t="s">
        <v>248</v>
      </c>
      <c r="B89" s="45"/>
      <c r="C89" s="19" t="s">
        <v>120</v>
      </c>
      <c r="D89" s="20" t="s">
        <v>34</v>
      </c>
      <c r="E89" s="49" t="s">
        <v>275</v>
      </c>
      <c r="F89" s="56">
        <v>3</v>
      </c>
      <c r="G89" s="56">
        <v>11.7</v>
      </c>
      <c r="H89" s="22">
        <f t="shared" si="7"/>
        <v>35.099999999999994</v>
      </c>
    </row>
    <row r="90" spans="1:8">
      <c r="A90" s="23" t="s">
        <v>248</v>
      </c>
      <c r="B90" s="45"/>
      <c r="C90" s="19" t="s">
        <v>121</v>
      </c>
      <c r="D90" s="20" t="s">
        <v>35</v>
      </c>
      <c r="E90" s="49" t="s">
        <v>274</v>
      </c>
      <c r="F90" s="56">
        <v>3</v>
      </c>
      <c r="G90" s="56">
        <v>58</v>
      </c>
      <c r="H90" s="22">
        <f t="shared" si="7"/>
        <v>174</v>
      </c>
    </row>
    <row r="91" spans="1:8" ht="22.5">
      <c r="A91" s="23" t="s">
        <v>4</v>
      </c>
      <c r="B91" s="45">
        <v>72934</v>
      </c>
      <c r="C91" s="19" t="s">
        <v>236</v>
      </c>
      <c r="D91" s="13" t="s">
        <v>167</v>
      </c>
      <c r="E91" s="49" t="s">
        <v>260</v>
      </c>
      <c r="F91" s="56">
        <v>54</v>
      </c>
      <c r="G91" s="56">
        <v>4.95</v>
      </c>
      <c r="H91" s="22">
        <f t="shared" ref="H91" si="16">SUM(F91*G91)</f>
        <v>267.3</v>
      </c>
    </row>
    <row r="92" spans="1:8">
      <c r="A92" s="23" t="s">
        <v>248</v>
      </c>
      <c r="B92" s="45"/>
      <c r="C92" s="19" t="s">
        <v>122</v>
      </c>
      <c r="D92" s="13" t="s">
        <v>168</v>
      </c>
      <c r="E92" s="49" t="s">
        <v>260</v>
      </c>
      <c r="F92" s="56">
        <v>54</v>
      </c>
      <c r="G92" s="56">
        <v>6.98</v>
      </c>
      <c r="H92" s="22">
        <f t="shared" ref="H92:H129" si="17">SUM(F92*G92)</f>
        <v>376.92</v>
      </c>
    </row>
    <row r="93" spans="1:8">
      <c r="A93" s="23" t="s">
        <v>248</v>
      </c>
      <c r="B93" s="45"/>
      <c r="C93" s="19" t="s">
        <v>123</v>
      </c>
      <c r="D93" s="20" t="s">
        <v>36</v>
      </c>
      <c r="E93" s="49" t="s">
        <v>274</v>
      </c>
      <c r="F93" s="56">
        <v>3</v>
      </c>
      <c r="G93" s="56">
        <v>23.4</v>
      </c>
      <c r="H93" s="22">
        <f t="shared" si="17"/>
        <v>70.199999999999989</v>
      </c>
    </row>
    <row r="94" spans="1:8">
      <c r="A94" s="23" t="s">
        <v>248</v>
      </c>
      <c r="B94" s="45"/>
      <c r="C94" s="19" t="s">
        <v>237</v>
      </c>
      <c r="D94" s="20" t="s">
        <v>37</v>
      </c>
      <c r="E94" s="49" t="s">
        <v>275</v>
      </c>
      <c r="F94" s="56">
        <v>3</v>
      </c>
      <c r="G94" s="56">
        <v>24</v>
      </c>
      <c r="H94" s="22">
        <f t="shared" si="17"/>
        <v>72</v>
      </c>
    </row>
    <row r="95" spans="1:8">
      <c r="A95" s="23" t="s">
        <v>4</v>
      </c>
      <c r="B95" s="45">
        <v>83370</v>
      </c>
      <c r="C95" s="19" t="s">
        <v>124</v>
      </c>
      <c r="D95" s="20" t="s">
        <v>169</v>
      </c>
      <c r="E95" s="49" t="s">
        <v>275</v>
      </c>
      <c r="F95" s="56">
        <v>3</v>
      </c>
      <c r="G95" s="56">
        <v>23</v>
      </c>
      <c r="H95" s="22">
        <f t="shared" si="17"/>
        <v>69</v>
      </c>
    </row>
    <row r="96" spans="1:8">
      <c r="A96" s="35"/>
      <c r="B96" s="36"/>
      <c r="C96" s="37">
        <v>10</v>
      </c>
      <c r="D96" s="39" t="s">
        <v>297</v>
      </c>
      <c r="E96" s="47"/>
      <c r="F96" s="48"/>
      <c r="G96" s="84">
        <f>SUM(H97:H130)</f>
        <v>8029.0120000000015</v>
      </c>
      <c r="H96" s="40">
        <v>0</v>
      </c>
    </row>
    <row r="97" spans="1:8" s="11" customFormat="1">
      <c r="A97" s="35"/>
      <c r="B97" s="36"/>
      <c r="C97" s="36"/>
      <c r="D97" s="39" t="s">
        <v>38</v>
      </c>
      <c r="E97" s="47"/>
      <c r="F97" s="48"/>
      <c r="G97" s="47"/>
      <c r="H97" s="51">
        <f t="shared" si="17"/>
        <v>0</v>
      </c>
    </row>
    <row r="98" spans="1:8" ht="33.75">
      <c r="A98" s="23" t="s">
        <v>248</v>
      </c>
      <c r="B98" s="45"/>
      <c r="C98" s="19" t="s">
        <v>125</v>
      </c>
      <c r="D98" s="20" t="s">
        <v>172</v>
      </c>
      <c r="E98" s="49" t="s">
        <v>275</v>
      </c>
      <c r="F98" s="56">
        <v>2</v>
      </c>
      <c r="G98" s="56">
        <v>398.98</v>
      </c>
      <c r="H98" s="22">
        <f t="shared" si="17"/>
        <v>797.96</v>
      </c>
    </row>
    <row r="99" spans="1:8">
      <c r="A99" s="23" t="s">
        <v>248</v>
      </c>
      <c r="B99" s="45"/>
      <c r="C99" s="19" t="s">
        <v>126</v>
      </c>
      <c r="D99" s="20" t="s">
        <v>98</v>
      </c>
      <c r="E99" s="49" t="s">
        <v>275</v>
      </c>
      <c r="F99" s="56">
        <v>2</v>
      </c>
      <c r="G99" s="56">
        <v>33.799999999999997</v>
      </c>
      <c r="H99" s="22">
        <f t="shared" si="17"/>
        <v>67.599999999999994</v>
      </c>
    </row>
    <row r="100" spans="1:8" ht="33.75">
      <c r="A100" s="23" t="s">
        <v>4</v>
      </c>
      <c r="B100" s="18">
        <v>86904</v>
      </c>
      <c r="C100" s="19" t="s">
        <v>127</v>
      </c>
      <c r="D100" s="20" t="s">
        <v>39</v>
      </c>
      <c r="E100" s="49" t="s">
        <v>275</v>
      </c>
      <c r="F100" s="56">
        <v>2</v>
      </c>
      <c r="G100" s="56">
        <v>288</v>
      </c>
      <c r="H100" s="22">
        <f t="shared" si="17"/>
        <v>576</v>
      </c>
    </row>
    <row r="101" spans="1:8">
      <c r="A101" s="23" t="s">
        <v>248</v>
      </c>
      <c r="B101" s="18"/>
      <c r="C101" s="19" t="s">
        <v>128</v>
      </c>
      <c r="D101" s="20" t="s">
        <v>99</v>
      </c>
      <c r="E101" s="49" t="s">
        <v>275</v>
      </c>
      <c r="F101" s="56">
        <v>2</v>
      </c>
      <c r="G101" s="68">
        <v>36.049999999999997</v>
      </c>
      <c r="H101" s="22">
        <f t="shared" si="17"/>
        <v>72.099999999999994</v>
      </c>
    </row>
    <row r="102" spans="1:8">
      <c r="A102" s="23" t="s">
        <v>248</v>
      </c>
      <c r="B102" s="45"/>
      <c r="C102" s="19" t="s">
        <v>129</v>
      </c>
      <c r="D102" s="20" t="s">
        <v>40</v>
      </c>
      <c r="E102" s="49" t="s">
        <v>275</v>
      </c>
      <c r="F102" s="56">
        <v>2</v>
      </c>
      <c r="G102" s="56">
        <v>47.71</v>
      </c>
      <c r="H102" s="22">
        <f t="shared" si="17"/>
        <v>95.42</v>
      </c>
    </row>
    <row r="103" spans="1:8">
      <c r="A103" s="23" t="s">
        <v>248</v>
      </c>
      <c r="B103" s="45"/>
      <c r="C103" s="19" t="s">
        <v>130</v>
      </c>
      <c r="D103" s="20" t="s">
        <v>41</v>
      </c>
      <c r="E103" s="49" t="s">
        <v>275</v>
      </c>
      <c r="F103" s="56">
        <v>2</v>
      </c>
      <c r="G103" s="56">
        <v>205.4</v>
      </c>
      <c r="H103" s="22">
        <f t="shared" si="17"/>
        <v>410.8</v>
      </c>
    </row>
    <row r="104" spans="1:8" ht="22.5">
      <c r="A104" s="23" t="s">
        <v>248</v>
      </c>
      <c r="B104" s="45"/>
      <c r="C104" s="19" t="s">
        <v>131</v>
      </c>
      <c r="D104" s="20" t="s">
        <v>100</v>
      </c>
      <c r="E104" s="49" t="s">
        <v>275</v>
      </c>
      <c r="F104" s="56">
        <v>2</v>
      </c>
      <c r="G104" s="56">
        <v>112</v>
      </c>
      <c r="H104" s="22">
        <f t="shared" si="17"/>
        <v>224</v>
      </c>
    </row>
    <row r="105" spans="1:8">
      <c r="A105" s="23" t="s">
        <v>4</v>
      </c>
      <c r="B105" s="18">
        <v>86914</v>
      </c>
      <c r="C105" s="19" t="s">
        <v>132</v>
      </c>
      <c r="D105" s="20" t="s">
        <v>42</v>
      </c>
      <c r="E105" s="49" t="s">
        <v>275</v>
      </c>
      <c r="F105" s="56">
        <v>1</v>
      </c>
      <c r="G105" s="56">
        <v>48.5</v>
      </c>
      <c r="H105" s="22">
        <f t="shared" si="17"/>
        <v>48.5</v>
      </c>
    </row>
    <row r="106" spans="1:8">
      <c r="A106" s="35"/>
      <c r="B106" s="36"/>
      <c r="C106" s="85"/>
      <c r="D106" s="39" t="s">
        <v>46</v>
      </c>
      <c r="E106" s="47"/>
      <c r="F106" s="70"/>
      <c r="G106" s="70"/>
      <c r="H106" s="51">
        <f t="shared" si="17"/>
        <v>0</v>
      </c>
    </row>
    <row r="107" spans="1:8" ht="22.5">
      <c r="A107" s="23" t="s">
        <v>4</v>
      </c>
      <c r="B107" s="45">
        <v>40729</v>
      </c>
      <c r="C107" s="19" t="s">
        <v>133</v>
      </c>
      <c r="D107" s="20" t="s">
        <v>47</v>
      </c>
      <c r="E107" s="49" t="s">
        <v>275</v>
      </c>
      <c r="F107" s="56">
        <v>2</v>
      </c>
      <c r="G107" s="68">
        <v>213.24</v>
      </c>
      <c r="H107" s="22">
        <f t="shared" si="17"/>
        <v>426.48</v>
      </c>
    </row>
    <row r="108" spans="1:8">
      <c r="A108" s="23" t="s">
        <v>248</v>
      </c>
      <c r="B108" s="18"/>
      <c r="C108" s="19" t="s">
        <v>134</v>
      </c>
      <c r="D108" s="20" t="s">
        <v>48</v>
      </c>
      <c r="E108" s="49" t="s">
        <v>275</v>
      </c>
      <c r="F108" s="56">
        <v>2</v>
      </c>
      <c r="G108" s="56">
        <v>75.010000000000005</v>
      </c>
      <c r="H108" s="22">
        <f t="shared" si="17"/>
        <v>150.02000000000001</v>
      </c>
    </row>
    <row r="109" spans="1:8">
      <c r="A109" s="23" t="s">
        <v>248</v>
      </c>
      <c r="B109" s="45"/>
      <c r="C109" s="19" t="s">
        <v>135</v>
      </c>
      <c r="D109" s="20" t="s">
        <v>74</v>
      </c>
      <c r="E109" s="49" t="s">
        <v>275</v>
      </c>
      <c r="F109" s="56">
        <v>1</v>
      </c>
      <c r="G109" s="56">
        <v>525</v>
      </c>
      <c r="H109" s="22">
        <f t="shared" si="17"/>
        <v>525</v>
      </c>
    </row>
    <row r="110" spans="1:8">
      <c r="A110" s="23" t="s">
        <v>4</v>
      </c>
      <c r="B110" s="18" t="s">
        <v>18</v>
      </c>
      <c r="C110" s="19" t="s">
        <v>136</v>
      </c>
      <c r="D110" s="20" t="s">
        <v>43</v>
      </c>
      <c r="E110" s="49" t="s">
        <v>275</v>
      </c>
      <c r="F110" s="56">
        <v>1</v>
      </c>
      <c r="G110" s="68">
        <v>55.46</v>
      </c>
      <c r="H110" s="22">
        <f t="shared" si="17"/>
        <v>55.46</v>
      </c>
    </row>
    <row r="111" spans="1:8">
      <c r="A111" s="23" t="s">
        <v>4</v>
      </c>
      <c r="B111" s="45">
        <v>72618</v>
      </c>
      <c r="C111" s="19" t="s">
        <v>137</v>
      </c>
      <c r="D111" s="20" t="s">
        <v>44</v>
      </c>
      <c r="E111" s="49" t="s">
        <v>275</v>
      </c>
      <c r="F111" s="56">
        <v>1</v>
      </c>
      <c r="G111" s="68">
        <v>11.63</v>
      </c>
      <c r="H111" s="22">
        <f t="shared" si="17"/>
        <v>11.63</v>
      </c>
    </row>
    <row r="112" spans="1:8">
      <c r="A112" s="23" t="s">
        <v>248</v>
      </c>
      <c r="B112" s="18"/>
      <c r="C112" s="19" t="s">
        <v>138</v>
      </c>
      <c r="D112" s="20" t="s">
        <v>45</v>
      </c>
      <c r="E112" s="49" t="s">
        <v>275</v>
      </c>
      <c r="F112" s="56">
        <v>1</v>
      </c>
      <c r="G112" s="68">
        <v>39.21</v>
      </c>
      <c r="H112" s="22">
        <f t="shared" si="17"/>
        <v>39.21</v>
      </c>
    </row>
    <row r="113" spans="1:8">
      <c r="A113" s="23" t="s">
        <v>4</v>
      </c>
      <c r="B113" s="45">
        <v>89482</v>
      </c>
      <c r="C113" s="19" t="s">
        <v>139</v>
      </c>
      <c r="D113" s="54" t="s">
        <v>75</v>
      </c>
      <c r="E113" s="49" t="s">
        <v>275</v>
      </c>
      <c r="F113" s="56">
        <v>2</v>
      </c>
      <c r="G113" s="68">
        <v>34.81</v>
      </c>
      <c r="H113" s="22">
        <f t="shared" si="17"/>
        <v>69.62</v>
      </c>
    </row>
    <row r="114" spans="1:8">
      <c r="A114" s="35"/>
      <c r="B114" s="36"/>
      <c r="C114" s="85"/>
      <c r="D114" s="95" t="s">
        <v>76</v>
      </c>
      <c r="E114" s="47"/>
      <c r="F114" s="70"/>
      <c r="G114" s="70"/>
      <c r="H114" s="51">
        <f t="shared" si="17"/>
        <v>0</v>
      </c>
    </row>
    <row r="115" spans="1:8">
      <c r="A115" s="23" t="s">
        <v>248</v>
      </c>
      <c r="B115" s="18"/>
      <c r="C115" s="19" t="s">
        <v>140</v>
      </c>
      <c r="D115" s="20" t="s">
        <v>49</v>
      </c>
      <c r="E115" s="49" t="s">
        <v>274</v>
      </c>
      <c r="F115" s="56">
        <v>3</v>
      </c>
      <c r="G115" s="68">
        <v>86.98</v>
      </c>
      <c r="H115" s="22">
        <f t="shared" si="17"/>
        <v>260.94</v>
      </c>
    </row>
    <row r="116" spans="1:8">
      <c r="A116" s="23" t="s">
        <v>248</v>
      </c>
      <c r="B116" s="45"/>
      <c r="C116" s="19" t="s">
        <v>141</v>
      </c>
      <c r="D116" s="20" t="s">
        <v>50</v>
      </c>
      <c r="E116" s="49" t="s">
        <v>274</v>
      </c>
      <c r="F116" s="56">
        <v>2</v>
      </c>
      <c r="G116" s="68">
        <v>75.37</v>
      </c>
      <c r="H116" s="22">
        <f t="shared" si="17"/>
        <v>150.74</v>
      </c>
    </row>
    <row r="117" spans="1:8">
      <c r="A117" s="23" t="s">
        <v>248</v>
      </c>
      <c r="B117" s="45"/>
      <c r="C117" s="19" t="s">
        <v>142</v>
      </c>
      <c r="D117" s="20" t="s">
        <v>51</v>
      </c>
      <c r="E117" s="49" t="s">
        <v>274</v>
      </c>
      <c r="F117" s="56">
        <v>3</v>
      </c>
      <c r="G117" s="68">
        <v>87.58</v>
      </c>
      <c r="H117" s="22">
        <f t="shared" si="17"/>
        <v>262.74</v>
      </c>
    </row>
    <row r="118" spans="1:8">
      <c r="A118" s="23" t="s">
        <v>248</v>
      </c>
      <c r="B118" s="18"/>
      <c r="C118" s="19" t="s">
        <v>143</v>
      </c>
      <c r="D118" s="20" t="s">
        <v>52</v>
      </c>
      <c r="E118" s="49" t="s">
        <v>274</v>
      </c>
      <c r="F118" s="56">
        <v>2</v>
      </c>
      <c r="G118" s="68">
        <v>102.82</v>
      </c>
      <c r="H118" s="22">
        <f t="shared" si="17"/>
        <v>205.64</v>
      </c>
    </row>
    <row r="119" spans="1:8" ht="22.5">
      <c r="A119" s="23" t="s">
        <v>4</v>
      </c>
      <c r="B119" s="12">
        <v>89449</v>
      </c>
      <c r="C119" s="19" t="s">
        <v>144</v>
      </c>
      <c r="D119" s="13" t="s">
        <v>69</v>
      </c>
      <c r="E119" s="49" t="s">
        <v>260</v>
      </c>
      <c r="F119" s="56">
        <v>9</v>
      </c>
      <c r="G119" s="68">
        <v>30.58</v>
      </c>
      <c r="H119" s="22">
        <f>SUM(F119*G119)</f>
        <v>275.21999999999997</v>
      </c>
    </row>
    <row r="120" spans="1:8" ht="22.5">
      <c r="A120" s="23" t="s">
        <v>4</v>
      </c>
      <c r="B120" s="12">
        <v>89356</v>
      </c>
      <c r="C120" s="19" t="s">
        <v>145</v>
      </c>
      <c r="D120" s="13" t="s">
        <v>70</v>
      </c>
      <c r="E120" s="49" t="s">
        <v>260</v>
      </c>
      <c r="F120" s="56">
        <v>18</v>
      </c>
      <c r="G120" s="68">
        <v>15.61</v>
      </c>
      <c r="H120" s="22">
        <f t="shared" ref="H120:H128" si="18">SUM(F120*G120)</f>
        <v>280.98</v>
      </c>
    </row>
    <row r="121" spans="1:8" ht="22.5">
      <c r="A121" s="23" t="s">
        <v>4</v>
      </c>
      <c r="B121" s="12">
        <v>89714</v>
      </c>
      <c r="C121" s="19" t="s">
        <v>146</v>
      </c>
      <c r="D121" s="13" t="s">
        <v>78</v>
      </c>
      <c r="E121" s="49" t="s">
        <v>260</v>
      </c>
      <c r="F121" s="56">
        <v>12</v>
      </c>
      <c r="G121" s="68">
        <v>30.98</v>
      </c>
      <c r="H121" s="22">
        <f>SUM(F121*G121)</f>
        <v>371.76</v>
      </c>
    </row>
    <row r="122" spans="1:8" ht="22.5">
      <c r="A122" s="23" t="s">
        <v>4</v>
      </c>
      <c r="B122" s="12">
        <v>89712</v>
      </c>
      <c r="C122" s="19" t="s">
        <v>147</v>
      </c>
      <c r="D122" s="13" t="s">
        <v>72</v>
      </c>
      <c r="E122" s="49" t="s">
        <v>275</v>
      </c>
      <c r="F122" s="56">
        <v>14</v>
      </c>
      <c r="G122" s="68">
        <v>30.98</v>
      </c>
      <c r="H122" s="22">
        <f>SUM(F122*G122)</f>
        <v>433.72</v>
      </c>
    </row>
    <row r="123" spans="1:8" ht="22.5">
      <c r="A123" s="23" t="s">
        <v>4</v>
      </c>
      <c r="B123" s="12" t="s">
        <v>80</v>
      </c>
      <c r="C123" s="19" t="s">
        <v>148</v>
      </c>
      <c r="D123" s="13" t="s">
        <v>79</v>
      </c>
      <c r="E123" s="49" t="s">
        <v>275</v>
      </c>
      <c r="F123" s="56">
        <v>1</v>
      </c>
      <c r="G123" s="56">
        <v>151.87</v>
      </c>
      <c r="H123" s="22">
        <f t="shared" ref="H123" si="19">SUM(F123*G123)</f>
        <v>151.87</v>
      </c>
    </row>
    <row r="124" spans="1:8">
      <c r="A124" s="23" t="s">
        <v>4</v>
      </c>
      <c r="B124" s="12" t="s">
        <v>254</v>
      </c>
      <c r="C124" s="19" t="s">
        <v>149</v>
      </c>
      <c r="D124" s="13" t="s">
        <v>71</v>
      </c>
      <c r="E124" s="49" t="s">
        <v>275</v>
      </c>
      <c r="F124" s="56">
        <v>3</v>
      </c>
      <c r="G124" s="56">
        <v>134.93</v>
      </c>
      <c r="H124" s="22">
        <f t="shared" si="18"/>
        <v>404.79</v>
      </c>
    </row>
    <row r="125" spans="1:8" ht="22.5">
      <c r="A125" s="23" t="s">
        <v>248</v>
      </c>
      <c r="B125" s="12"/>
      <c r="C125" s="19" t="s">
        <v>150</v>
      </c>
      <c r="D125" s="13" t="s">
        <v>165</v>
      </c>
      <c r="E125" s="49" t="s">
        <v>275</v>
      </c>
      <c r="F125" s="56">
        <v>1</v>
      </c>
      <c r="G125" s="56">
        <v>79</v>
      </c>
      <c r="H125" s="22">
        <f t="shared" ref="H125:H126" si="20">SUM(F125*G125)</f>
        <v>79</v>
      </c>
    </row>
    <row r="126" spans="1:8" ht="22.5">
      <c r="A126" s="23" t="s">
        <v>248</v>
      </c>
      <c r="B126" s="12"/>
      <c r="C126" s="19" t="s">
        <v>151</v>
      </c>
      <c r="D126" s="13" t="s">
        <v>166</v>
      </c>
      <c r="E126" s="49" t="s">
        <v>275</v>
      </c>
      <c r="F126" s="56">
        <v>4</v>
      </c>
      <c r="G126" s="56">
        <v>134.93</v>
      </c>
      <c r="H126" s="22">
        <f t="shared" si="20"/>
        <v>539.72</v>
      </c>
    </row>
    <row r="127" spans="1:8">
      <c r="A127" s="23" t="s">
        <v>248</v>
      </c>
      <c r="B127" s="12"/>
      <c r="C127" s="19" t="s">
        <v>152</v>
      </c>
      <c r="D127" s="13" t="s">
        <v>238</v>
      </c>
      <c r="E127" s="49" t="s">
        <v>275</v>
      </c>
      <c r="F127" s="56">
        <v>1</v>
      </c>
      <c r="G127" s="56">
        <v>310.2</v>
      </c>
      <c r="H127" s="22">
        <f t="shared" ref="H127" si="21">SUM(F127*G127)</f>
        <v>310.2</v>
      </c>
    </row>
    <row r="128" spans="1:8">
      <c r="A128" s="35"/>
      <c r="B128" s="36"/>
      <c r="C128" s="85"/>
      <c r="D128" s="39" t="s">
        <v>298</v>
      </c>
      <c r="E128" s="47"/>
      <c r="F128" s="70"/>
      <c r="G128" s="70"/>
      <c r="H128" s="51">
        <f t="shared" si="18"/>
        <v>0</v>
      </c>
    </row>
    <row r="129" spans="1:9" ht="56.25">
      <c r="A129" s="23" t="s">
        <v>4</v>
      </c>
      <c r="B129" s="18" t="s">
        <v>19</v>
      </c>
      <c r="C129" s="19" t="s">
        <v>153</v>
      </c>
      <c r="D129" s="25" t="s">
        <v>239</v>
      </c>
      <c r="E129" s="49" t="s">
        <v>275</v>
      </c>
      <c r="F129" s="56">
        <v>2</v>
      </c>
      <c r="G129" s="56">
        <v>184.93</v>
      </c>
      <c r="H129" s="22">
        <f t="shared" si="17"/>
        <v>369.86</v>
      </c>
    </row>
    <row r="130" spans="1:9" ht="22.5">
      <c r="A130" s="23" t="s">
        <v>4</v>
      </c>
      <c r="B130" s="18">
        <v>89714</v>
      </c>
      <c r="C130" s="19" t="s">
        <v>154</v>
      </c>
      <c r="D130" s="25" t="s">
        <v>77</v>
      </c>
      <c r="E130" s="49" t="s">
        <v>260</v>
      </c>
      <c r="F130" s="56">
        <v>8</v>
      </c>
      <c r="G130" s="56">
        <v>45.253999999999998</v>
      </c>
      <c r="H130" s="22">
        <f t="shared" ref="H130" si="22">SUM(F130*G130)</f>
        <v>362.03199999999998</v>
      </c>
    </row>
    <row r="131" spans="1:9">
      <c r="A131" s="35"/>
      <c r="B131" s="36"/>
      <c r="C131" s="37">
        <v>11</v>
      </c>
      <c r="D131" s="55" t="s">
        <v>296</v>
      </c>
      <c r="E131" s="47"/>
      <c r="F131" s="70"/>
      <c r="G131" s="83">
        <f>H132+H133+H134+H135</f>
        <v>7970.0316000000003</v>
      </c>
      <c r="H131" s="40">
        <v>0</v>
      </c>
    </row>
    <row r="132" spans="1:9" ht="22.5">
      <c r="A132" s="23" t="s">
        <v>248</v>
      </c>
      <c r="B132" s="18"/>
      <c r="C132" s="45" t="s">
        <v>155</v>
      </c>
      <c r="D132" s="20" t="s">
        <v>240</v>
      </c>
      <c r="E132" s="49" t="s">
        <v>273</v>
      </c>
      <c r="F132" s="56">
        <v>9.56</v>
      </c>
      <c r="G132" s="56">
        <v>87.76</v>
      </c>
      <c r="H132" s="22">
        <f t="shared" ref="H132" si="23">SUM(F132*G132)</f>
        <v>838.98560000000009</v>
      </c>
    </row>
    <row r="133" spans="1:9">
      <c r="A133" s="23" t="s">
        <v>248</v>
      </c>
      <c r="B133" s="18"/>
      <c r="C133" s="45" t="s">
        <v>177</v>
      </c>
      <c r="D133" s="20" t="s">
        <v>241</v>
      </c>
      <c r="E133" s="49" t="s">
        <v>275</v>
      </c>
      <c r="F133" s="56">
        <v>1</v>
      </c>
      <c r="G133" s="71">
        <v>531.47</v>
      </c>
      <c r="H133" s="57">
        <f t="shared" ref="H133" si="24">SUM(F133*G133)</f>
        <v>531.47</v>
      </c>
    </row>
    <row r="134" spans="1:9" ht="22.5" customHeight="1">
      <c r="A134" s="23" t="s">
        <v>248</v>
      </c>
      <c r="B134" s="18"/>
      <c r="C134" s="45" t="s">
        <v>178</v>
      </c>
      <c r="D134" s="20" t="s">
        <v>242</v>
      </c>
      <c r="E134" s="49" t="s">
        <v>273</v>
      </c>
      <c r="F134" s="56">
        <v>176</v>
      </c>
      <c r="G134" s="71">
        <v>8.5</v>
      </c>
      <c r="H134" s="57">
        <f>SUM(F134*G134)</f>
        <v>1496</v>
      </c>
    </row>
    <row r="135" spans="1:9">
      <c r="A135" s="23" t="s">
        <v>4</v>
      </c>
      <c r="B135" s="18">
        <v>73631</v>
      </c>
      <c r="C135" s="45" t="s">
        <v>245</v>
      </c>
      <c r="D135" s="20" t="s">
        <v>244</v>
      </c>
      <c r="E135" s="49" t="s">
        <v>273</v>
      </c>
      <c r="F135" s="27">
        <v>14.6</v>
      </c>
      <c r="G135" s="71">
        <v>349.56</v>
      </c>
      <c r="H135" s="57">
        <f>SUM(F135*G135)</f>
        <v>5103.576</v>
      </c>
    </row>
    <row r="136" spans="1:9" ht="22.5">
      <c r="A136" s="79"/>
      <c r="B136" s="80"/>
      <c r="C136" s="37">
        <v>12</v>
      </c>
      <c r="D136" s="38" t="s">
        <v>294</v>
      </c>
      <c r="E136" s="81"/>
      <c r="F136" s="82"/>
      <c r="G136" s="83">
        <f>H137</f>
        <v>4446</v>
      </c>
      <c r="H136" s="84">
        <f>SUM(F136*G136)</f>
        <v>0</v>
      </c>
    </row>
    <row r="137" spans="1:9">
      <c r="A137" s="23"/>
      <c r="B137" s="72"/>
      <c r="C137" s="45" t="s">
        <v>257</v>
      </c>
      <c r="D137" s="20" t="s">
        <v>256</v>
      </c>
      <c r="E137" s="49" t="s">
        <v>275</v>
      </c>
      <c r="F137" s="76">
        <v>3</v>
      </c>
      <c r="G137" s="77">
        <v>1482</v>
      </c>
      <c r="H137" s="78">
        <f>SUM(F137*G137)</f>
        <v>4446</v>
      </c>
      <c r="I137" s="14"/>
    </row>
    <row r="138" spans="1:9">
      <c r="A138" s="79"/>
      <c r="B138" s="80"/>
      <c r="C138" s="37">
        <v>13</v>
      </c>
      <c r="D138" s="38" t="s">
        <v>295</v>
      </c>
      <c r="E138" s="81"/>
      <c r="F138" s="82"/>
      <c r="G138" s="83">
        <f>H139+H140+H141+H142+H143+H144</f>
        <v>7445.4856000000009</v>
      </c>
      <c r="H138" s="84">
        <f>SUM(F138*G138)</f>
        <v>0</v>
      </c>
    </row>
    <row r="139" spans="1:9">
      <c r="A139" s="23" t="s">
        <v>4</v>
      </c>
      <c r="B139" s="18" t="s">
        <v>266</v>
      </c>
      <c r="C139" s="45" t="s">
        <v>258</v>
      </c>
      <c r="D139" s="20" t="s">
        <v>267</v>
      </c>
      <c r="E139" s="49" t="s">
        <v>273</v>
      </c>
      <c r="F139" s="76">
        <v>64</v>
      </c>
      <c r="G139" s="77">
        <v>2.4700000000000002</v>
      </c>
      <c r="H139" s="78">
        <f>SUM(F139*G139)</f>
        <v>158.08000000000001</v>
      </c>
    </row>
    <row r="140" spans="1:9" ht="22.5">
      <c r="A140" s="23" t="s">
        <v>4</v>
      </c>
      <c r="B140" s="72">
        <v>72228</v>
      </c>
      <c r="C140" s="45" t="s">
        <v>261</v>
      </c>
      <c r="D140" s="20" t="s">
        <v>259</v>
      </c>
      <c r="E140" s="49" t="s">
        <v>273</v>
      </c>
      <c r="F140" s="76">
        <v>64</v>
      </c>
      <c r="G140" s="77">
        <v>26.117000000000001</v>
      </c>
      <c r="H140" s="78">
        <f>SUM(F140*G140)</f>
        <v>1671.4880000000001</v>
      </c>
    </row>
    <row r="141" spans="1:9" ht="22.5" customHeight="1">
      <c r="A141" s="23" t="s">
        <v>4</v>
      </c>
      <c r="B141" s="72">
        <v>72230</v>
      </c>
      <c r="C141" s="45" t="s">
        <v>262</v>
      </c>
      <c r="D141" s="20" t="s">
        <v>185</v>
      </c>
      <c r="E141" s="49" t="s">
        <v>273</v>
      </c>
      <c r="F141" s="76">
        <v>64</v>
      </c>
      <c r="G141" s="77">
        <v>11.622</v>
      </c>
      <c r="H141" s="78">
        <f>SUM(F141*G141)</f>
        <v>743.80799999999999</v>
      </c>
    </row>
    <row r="142" spans="1:9" ht="22.5">
      <c r="A142" s="23" t="s">
        <v>4</v>
      </c>
      <c r="B142" s="72">
        <v>72077</v>
      </c>
      <c r="C142" s="45" t="s">
        <v>264</v>
      </c>
      <c r="D142" s="20" t="s">
        <v>265</v>
      </c>
      <c r="E142" s="49" t="s">
        <v>276</v>
      </c>
      <c r="F142" s="76">
        <v>64</v>
      </c>
      <c r="G142" s="77">
        <v>75.400000000000006</v>
      </c>
      <c r="H142" s="78">
        <f>SUM(F142*G142)</f>
        <v>4825.6000000000004</v>
      </c>
    </row>
    <row r="143" spans="1:9">
      <c r="A143" s="23" t="s">
        <v>4</v>
      </c>
      <c r="B143" s="72">
        <v>72215</v>
      </c>
      <c r="C143" s="45" t="s">
        <v>277</v>
      </c>
      <c r="D143" s="20" t="s">
        <v>263</v>
      </c>
      <c r="E143" s="49" t="s">
        <v>276</v>
      </c>
      <c r="F143" s="76">
        <v>0.8</v>
      </c>
      <c r="G143" s="77">
        <v>58.137</v>
      </c>
      <c r="H143" s="78">
        <f>SUM(F143*G143)</f>
        <v>46.509600000000006</v>
      </c>
    </row>
    <row r="144" spans="1:9">
      <c r="A144" s="23"/>
      <c r="B144" s="72"/>
      <c r="C144" s="73"/>
      <c r="D144" s="74"/>
      <c r="E144" s="75"/>
      <c r="F144" s="76"/>
      <c r="G144" s="77"/>
      <c r="H144" s="78">
        <f t="shared" ref="H144" si="25">SUM(F144*G144*1.3)</f>
        <v>0</v>
      </c>
    </row>
    <row r="145" spans="1:8">
      <c r="A145" s="58"/>
      <c r="B145" s="59"/>
      <c r="C145" s="59"/>
      <c r="D145" s="59" t="s">
        <v>24</v>
      </c>
      <c r="E145" s="59"/>
      <c r="F145" s="59"/>
      <c r="G145" s="60"/>
      <c r="H145" s="61">
        <f>SUM(H5:H144)</f>
        <v>210000.00040000005</v>
      </c>
    </row>
    <row r="147" spans="1:8">
      <c r="C147" s="97" t="s">
        <v>280</v>
      </c>
      <c r="D147" s="97"/>
      <c r="E147" s="97"/>
    </row>
    <row r="148" spans="1:8">
      <c r="C148" s="98" t="s">
        <v>278</v>
      </c>
      <c r="D148" s="98"/>
      <c r="E148" s="98"/>
    </row>
    <row r="149" spans="1:8">
      <c r="C149" s="98"/>
      <c r="D149" s="98"/>
      <c r="E149" s="98"/>
    </row>
    <row r="150" spans="1:8" ht="15" customHeight="1">
      <c r="C150" s="98"/>
      <c r="D150" s="98"/>
      <c r="E150" s="98"/>
    </row>
    <row r="151" spans="1:8">
      <c r="C151" s="98"/>
      <c r="D151" s="98"/>
      <c r="E151" s="98"/>
    </row>
    <row r="152" spans="1:8">
      <c r="C152" s="98"/>
      <c r="D152" s="98"/>
      <c r="E152" s="98"/>
    </row>
    <row r="153" spans="1:8" ht="15" customHeight="1"/>
    <row r="154" spans="1:8">
      <c r="C154" s="99" t="s">
        <v>279</v>
      </c>
      <c r="D154" s="99"/>
      <c r="E154" s="99"/>
    </row>
    <row r="155" spans="1:8">
      <c r="C155" s="99"/>
      <c r="D155" s="99"/>
      <c r="E155" s="99"/>
    </row>
    <row r="157" spans="1:8" s="14" customFormat="1">
      <c r="A157"/>
      <c r="B157"/>
      <c r="C157"/>
      <c r="D157"/>
      <c r="E157"/>
      <c r="F157"/>
      <c r="G157"/>
      <c r="H157" s="1"/>
    </row>
    <row r="158" spans="1:8" s="14" customFormat="1">
      <c r="A158"/>
      <c r="B158"/>
      <c r="C158"/>
      <c r="D158"/>
      <c r="E158"/>
      <c r="F158"/>
      <c r="G158"/>
      <c r="H158" s="1"/>
    </row>
    <row r="159" spans="1:8" s="14" customFormat="1">
      <c r="A159"/>
      <c r="B159"/>
      <c r="C159"/>
      <c r="D159"/>
      <c r="E159"/>
      <c r="F159"/>
      <c r="G159"/>
      <c r="H159" s="1"/>
    </row>
    <row r="160" spans="1:8" s="14" customFormat="1">
      <c r="A160"/>
      <c r="B160"/>
      <c r="C160"/>
      <c r="D160"/>
      <c r="E160"/>
      <c r="F160"/>
      <c r="G160"/>
      <c r="H160" s="1"/>
    </row>
    <row r="161" spans="1:8" s="14" customFormat="1">
      <c r="A161"/>
      <c r="B161"/>
      <c r="C161"/>
      <c r="D161"/>
      <c r="E161"/>
      <c r="F161"/>
      <c r="G161"/>
      <c r="H161" s="1"/>
    </row>
    <row r="162" spans="1:8" s="14" customFormat="1">
      <c r="A162"/>
      <c r="B162"/>
      <c r="C162"/>
      <c r="D162"/>
      <c r="E162"/>
      <c r="F162"/>
      <c r="G162"/>
      <c r="H162" s="1"/>
    </row>
    <row r="246" spans="1:8" s="2" customFormat="1">
      <c r="A246"/>
      <c r="B246"/>
      <c r="C246"/>
      <c r="D246"/>
      <c r="E246"/>
      <c r="F246"/>
      <c r="G246"/>
      <c r="H246" s="1"/>
    </row>
  </sheetData>
  <mergeCells count="3">
    <mergeCell ref="C147:E147"/>
    <mergeCell ref="C148:E152"/>
    <mergeCell ref="C154:E155"/>
  </mergeCells>
  <printOptions horizontalCentered="1"/>
  <pageMargins left="0.39370078740157483" right="0.51181102362204722" top="0.74803149606299213" bottom="0.74803149606299213" header="0.31496062992125984" footer="0.31496062992125984"/>
  <pageSetup paperSize="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Gustavo</cp:lastModifiedBy>
  <cp:lastPrinted>2016-07-26T13:51:08Z</cp:lastPrinted>
  <dcterms:created xsi:type="dcterms:W3CDTF">2013-09-13T12:07:42Z</dcterms:created>
  <dcterms:modified xsi:type="dcterms:W3CDTF">2016-07-28T16:38:48Z</dcterms:modified>
</cp:coreProperties>
</file>